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360" windowHeight="10065"/>
  </bookViews>
  <sheets>
    <sheet name="シャンパン" sheetId="1" r:id="rId1"/>
    <sheet name="白ワイン" sheetId="2" r:id="rId2"/>
    <sheet name="ロゼワイン" sheetId="4" r:id="rId3"/>
    <sheet name="赤ワイン" sheetId="3" r:id="rId4"/>
    <sheet name="集計" sheetId="5" r:id="rId5"/>
  </sheets>
  <calcPr calcId="124519"/>
</workbook>
</file>

<file path=xl/calcChain.xml><?xml version="1.0" encoding="utf-8"?>
<calcChain xmlns="http://schemas.openxmlformats.org/spreadsheetml/2006/main">
  <c r="D5" i="5"/>
  <c r="D3"/>
  <c r="D165" i="3"/>
  <c r="C6" i="5" s="1"/>
  <c r="D8" i="4"/>
  <c r="C5" i="5" s="1"/>
  <c r="D44" i="2"/>
  <c r="C4" i="5" s="1"/>
  <c r="D35" i="1"/>
  <c r="C3" i="5" s="1"/>
  <c r="F165" i="3"/>
  <c r="D6" i="5" s="1"/>
  <c r="F8" i="4"/>
  <c r="F44" i="2"/>
  <c r="D4" i="5" s="1"/>
  <c r="F35" i="1"/>
  <c r="C7" i="5" l="1"/>
  <c r="E5" s="1"/>
  <c r="D7"/>
  <c r="E6" l="1"/>
  <c r="E4"/>
  <c r="E3"/>
</calcChain>
</file>

<file path=xl/sharedStrings.xml><?xml version="1.0" encoding="utf-8"?>
<sst xmlns="http://schemas.openxmlformats.org/spreadsheetml/2006/main" count="498" uniqueCount="278">
  <si>
    <t>ワインリスト</t>
    <phoneticPr fontId="0"/>
  </si>
  <si>
    <t>Bollinger "La Grande Année" 2002</t>
  </si>
  <si>
    <t>Bollinger "La Grande Année Rosé" 1999</t>
  </si>
  <si>
    <t>Bollinger "R.D." 1995</t>
  </si>
  <si>
    <t>Henriot "Blanc de Blancs" N.V.</t>
  </si>
  <si>
    <t>La Cuvée des Enchanteleurs 1998</t>
  </si>
  <si>
    <t>Krug "Grande Cuvée" N.V.</t>
  </si>
  <si>
    <t>Krug Vintage 1998</t>
  </si>
  <si>
    <t>Krug Rosé N.V.</t>
  </si>
  <si>
    <t>Krug "Clos du Mesnil" 1996</t>
  </si>
  <si>
    <t>Laurent-Perrier N.V.</t>
  </si>
  <si>
    <t>Laurent-Perrier "Millésime" 2002</t>
  </si>
  <si>
    <t>Laurent-Perrier "Grand Siècle" N.V.</t>
  </si>
  <si>
    <t>Moët &amp; Chandon Vintage Brut 2002</t>
  </si>
  <si>
    <t>Dom Pérignon 2003</t>
  </si>
  <si>
    <t>Dom Pérignon "Enothèque" 1996</t>
  </si>
  <si>
    <t>Dom Pérignon Rosé 1998</t>
  </si>
  <si>
    <t>Pol Roger "Blanc de Blancs" 2000</t>
  </si>
  <si>
    <t>Pol Roger "Sir Winston Churchill" 1999</t>
  </si>
  <si>
    <t>Perrier-Jouët "Belle Epoque" 2004</t>
  </si>
  <si>
    <t>Roederer "Cristal" 2004</t>
  </si>
  <si>
    <t>Dom Ruinart "Blanc de Blancs" 1996</t>
  </si>
  <si>
    <t>Dom Ruinart Rosé 1990</t>
  </si>
  <si>
    <t>Taittinger "Comtes de Champagne" 1998</t>
  </si>
  <si>
    <t>Veuve-Clicquot "Pink Label" N.V.</t>
  </si>
  <si>
    <t>Veuve-Clicquot "Rosé Réserve" 1985</t>
  </si>
  <si>
    <t>La Grande Dame 1996</t>
  </si>
  <si>
    <t>La Grande Dame Rosé 1995</t>
  </si>
  <si>
    <t>Bollinger "Special Cuvée" N.V.</t>
    <phoneticPr fontId="0"/>
  </si>
  <si>
    <t>Château Haut Brion 2003</t>
  </si>
  <si>
    <t>Château Carbonnieux 2007</t>
  </si>
  <si>
    <t>Blanc de Lynch Bages  2007</t>
  </si>
  <si>
    <t>Les Arums de Lagrange 2008</t>
  </si>
  <si>
    <t>BORDEAUX MOELLEUX</t>
  </si>
  <si>
    <t>Château d'Yquem 1998</t>
  </si>
  <si>
    <t>Château d'Yquem 1989</t>
  </si>
  <si>
    <t>Château Suduiraut 1998</t>
  </si>
  <si>
    <t>Château Rieussec 1997</t>
  </si>
  <si>
    <t>Château Filhot 2001</t>
  </si>
  <si>
    <t>BOURGOGNE</t>
  </si>
  <si>
    <t>Chablis Grand Cru "Les Clos" (Dauvissat) 2008</t>
  </si>
  <si>
    <t>Chablis 1er Cru "Vaillon" (Dauvissat) 2010</t>
  </si>
  <si>
    <t>Chablis Champs Royaux (W.Fevre) 2011</t>
  </si>
  <si>
    <t>Corton-Charlemagne (B.Martray) 1997</t>
  </si>
  <si>
    <t>Corton-Charlemagne (L.Latour) 2000</t>
  </si>
  <si>
    <t>Beaune "Clos des Mouches"(J.Drouhin) 2004</t>
  </si>
  <si>
    <t>Meursault "Perrières"(P.Ampeau) 1999</t>
  </si>
  <si>
    <t>Meursault (H.Boillot) 2010</t>
  </si>
  <si>
    <t>Montrachet (C.Lafon) 2003</t>
  </si>
  <si>
    <t>Montrachet (D.R.C.) 1989</t>
  </si>
  <si>
    <t>Montrachet (Ramonet) 1992</t>
  </si>
  <si>
    <t>Chevalier-Montrachet (V.Leflaive) 2003</t>
  </si>
  <si>
    <t>Chevalier-Montrachet (V.Girardin) 1999</t>
  </si>
  <si>
    <t>Puligny-Montrachet "Clos de la Mouchère" (H.Boillot) 2010</t>
  </si>
  <si>
    <t>Puligny-Montrachet "Folatères" (J.Drouhin)) 2005</t>
  </si>
  <si>
    <t>Puligny-Montrachet "Sous Le Puits" (Merlin) 2005</t>
  </si>
  <si>
    <t>Puligny-Montrachet (Michelot) 2007</t>
  </si>
  <si>
    <t>Chassagne-Montrachet "Les Caillerets" (J.M.Morey) 2006</t>
  </si>
  <si>
    <t>Chassagne-Montrachet (J.M.Morey) 2007</t>
  </si>
  <si>
    <t>Pouilly-Fuissé "Château de Beauregard" (J.Burrier) 2010</t>
  </si>
  <si>
    <t>VALLÉE DU RHÔNE</t>
  </si>
  <si>
    <t>VAL DE LOIRE</t>
  </si>
  <si>
    <t>Muscadet de Sèvre et Maine (Métaireau) 2011</t>
  </si>
  <si>
    <t>Pouilly-Fumé "Château du Nozet" (Ladoucette) 2008</t>
  </si>
  <si>
    <t>Baron de L (Ladoucette) 2005</t>
  </si>
  <si>
    <t>Sancerre (L.Crochet) 2010</t>
  </si>
  <si>
    <t>ALSACE</t>
  </si>
  <si>
    <t>Riesling (M Fonné) 2011</t>
  </si>
  <si>
    <t>Gewurztraminer "Vendanges Tardives" (Hugel) 2001</t>
  </si>
  <si>
    <t>Gewurztraminer "Sélection de Grains Nobles" (Hugel) 1989</t>
  </si>
  <si>
    <t>Pinot Gris "Moenchberg" (Mark.K) 2006</t>
  </si>
  <si>
    <t>Tavel (Genestière) 2010</t>
  </si>
  <si>
    <t>PROVENCE</t>
  </si>
  <si>
    <t>Bandol (Tempier) 2010</t>
  </si>
  <si>
    <t>Château Montrose 2007</t>
  </si>
  <si>
    <t>Château Montrose 1970</t>
  </si>
  <si>
    <t>Château Cos d'Estournel 2006</t>
  </si>
  <si>
    <t>Château Cos d'Estournel 2002</t>
  </si>
  <si>
    <t>Château Lafon Rochet 2005</t>
  </si>
  <si>
    <t>Château Lafite Rothschild 2008</t>
  </si>
  <si>
    <t>Château Lafite Rothschild 2006</t>
  </si>
  <si>
    <t>Château Lafite Rothschild 1990</t>
  </si>
  <si>
    <t>Château Latour 2000</t>
  </si>
  <si>
    <t>Château Latour 1994</t>
  </si>
  <si>
    <t>Château Latour 1993</t>
  </si>
  <si>
    <t>Château Latour 1990</t>
  </si>
  <si>
    <t>Château Latour 1979</t>
  </si>
  <si>
    <t>Château Mouton Rothschild 2004</t>
  </si>
  <si>
    <t>Château Mouton Rothschild 2002</t>
  </si>
  <si>
    <t>Château Mouton Rothschild 2000</t>
  </si>
  <si>
    <t>Château Mouton Rothschild 1999</t>
  </si>
  <si>
    <t>Château Mouton Rothschild 1970</t>
  </si>
  <si>
    <t>Château Pichon Longueville Baron 1999</t>
  </si>
  <si>
    <t>Château Pichon Longueville Lalande 2007</t>
  </si>
  <si>
    <t>Château Batailley 2005</t>
  </si>
  <si>
    <t>Château Grand-Puy Lacoste 1997</t>
  </si>
  <si>
    <t>Château Lynch Bages 2007</t>
  </si>
  <si>
    <t>Château d'Armailhac 2006</t>
  </si>
  <si>
    <t>Château Haut Bages Averous 2006</t>
  </si>
  <si>
    <t>Château Léoville Las Cases 1990</t>
  </si>
  <si>
    <t>Château Ducru-Beaucaillou 1999</t>
  </si>
  <si>
    <t>Château Ducru-Beaucaillou 1990</t>
  </si>
  <si>
    <t>Château Lagrange 2004</t>
  </si>
  <si>
    <t>Clos du Marquis 2005</t>
  </si>
  <si>
    <t>Château Gloria 2007</t>
  </si>
  <si>
    <t>Château Margaux 2002</t>
  </si>
  <si>
    <t>Château Margaux 2000</t>
  </si>
  <si>
    <t>Château Margaux 1996</t>
  </si>
  <si>
    <t>Château Margaux 1995</t>
  </si>
  <si>
    <t>Château Rauzen Ségla 2006</t>
  </si>
  <si>
    <t>Château Malescot St.-Expéry 2007</t>
  </si>
  <si>
    <t>Château Cantenac Brown 2005</t>
  </si>
  <si>
    <t>Château Palmer 1999</t>
  </si>
  <si>
    <t>Château du Tertre 1997</t>
  </si>
  <si>
    <t>Pavillon Rouge du Château Margaux 2008</t>
  </si>
  <si>
    <t>Château Bellevue de Tayac 2005</t>
  </si>
  <si>
    <t>Château Chasse Spleen 2006</t>
  </si>
  <si>
    <t>Château Cantemerle 2001</t>
  </si>
  <si>
    <t>Château Patache d'Aux 2003</t>
  </si>
  <si>
    <t>Château Haut Brion 2000</t>
  </si>
  <si>
    <t>Château Haut Brion1989</t>
  </si>
  <si>
    <t>Château La Mission Haut Brion 1996</t>
  </si>
  <si>
    <t>Château La Mission Haut Brion 1995</t>
  </si>
  <si>
    <t>Château Carbonnieux 2006</t>
  </si>
  <si>
    <t>Château de Fieuzal 2000</t>
  </si>
  <si>
    <t>Domaine de Chevalier 1998</t>
  </si>
  <si>
    <t>Le Bahans du Haut Brion 2004</t>
  </si>
  <si>
    <t>Château Ausone 1997</t>
  </si>
  <si>
    <t>Château Cheval Blanc 1999</t>
  </si>
  <si>
    <t>Château Cheval Blanc 1976</t>
  </si>
  <si>
    <t>Château Canon 1985</t>
  </si>
  <si>
    <t>Château Figeac 2007</t>
  </si>
  <si>
    <t>Château Troplong Mondot 2007</t>
  </si>
  <si>
    <t>Château de Valandraud 2006</t>
  </si>
  <si>
    <t>Château de Valandraud 2005</t>
  </si>
  <si>
    <t>Château La Couspaude 2001</t>
  </si>
  <si>
    <t>Château Monbousquet 2006</t>
  </si>
  <si>
    <t>Château Pavie Ducesse 1993</t>
  </si>
  <si>
    <t>Château Quinault L'Enclos 2006</t>
  </si>
  <si>
    <t>Château Quinault L'Enclos 2005</t>
  </si>
  <si>
    <t>Château Simard 2005</t>
  </si>
  <si>
    <t>Château Jacquies Blanc "Cuvée du Maître" 2001</t>
  </si>
  <si>
    <t>Château Pétrus 1998</t>
  </si>
  <si>
    <t>Château Pétrus 1985</t>
  </si>
  <si>
    <t>Château Pétrus 1983</t>
  </si>
  <si>
    <t>Château Pétrus 1977</t>
  </si>
  <si>
    <t>Château Pétrus 1973</t>
  </si>
  <si>
    <t>Château Trotanoy 1990</t>
  </si>
  <si>
    <t>Château Lafleur 1995</t>
  </si>
  <si>
    <t>Château Le Pin 1999</t>
  </si>
  <si>
    <t>Château Clinet 2006</t>
  </si>
  <si>
    <t>Château Feytit Clinet 2001</t>
  </si>
  <si>
    <t>Clos du Vieux Plateau Certan 1995</t>
  </si>
  <si>
    <t>Vieux Château des Templiers 2007</t>
  </si>
  <si>
    <t>Château St.-Pierre 1998</t>
  </si>
  <si>
    <t>Rive Droit de La Dordogne et Entre Deux Mers</t>
  </si>
  <si>
    <t>Château Samion 2006</t>
  </si>
  <si>
    <t>Château Falfas "Le Chevalier" 2006</t>
  </si>
  <si>
    <t>Château Thieuley "F.C." 2006</t>
  </si>
  <si>
    <t>Château Grinou "Réserve" 2010</t>
  </si>
  <si>
    <t>Chambertin (P.Damoy) 2003</t>
  </si>
  <si>
    <t>Chambertin Clos de Bèze (P.Roch) 2007</t>
  </si>
  <si>
    <t>Latricière Chambertin (Leroy) 1995</t>
  </si>
  <si>
    <t>Gevrey-Chambertin "Lavaux St.Jacques" (D.Laroze) 2003</t>
  </si>
  <si>
    <t>Gevrey-Chambertin "Les Combettes" (G.Lignier) 2005</t>
  </si>
  <si>
    <t>Gevrey-Chambertin V.V. (H.Geoffroy) 2005</t>
  </si>
  <si>
    <t>Gevrey-Chambertin (C.Dugat) 2007</t>
  </si>
  <si>
    <t>Gevrey-Chambertin (H.Geoffroy) 2001</t>
  </si>
  <si>
    <t>Clos de la Rochet (G.Lignier) 2005</t>
  </si>
  <si>
    <t>Clos St.Denis (G.Lignier) 2004</t>
  </si>
  <si>
    <t>Morey St.-Denis "Clos des Ormes"(G.Lignier) 2005</t>
  </si>
  <si>
    <t>Morey St.-Denis "Aux Chezeaux" (Arlaud P&amp;F) 2007</t>
  </si>
  <si>
    <t>Bonnes Mare(F.Magnien) 2006</t>
  </si>
  <si>
    <t>Chambolle-Musigny (C.Clerget) 1999</t>
  </si>
  <si>
    <t>Chambolle-Musigny (P.Misset) 1995</t>
  </si>
  <si>
    <t>Clos Vougeot (H.Boillot) 2003</t>
  </si>
  <si>
    <t>Romanée Conti (D.R.C) 2000</t>
  </si>
  <si>
    <t>Romanée Conti (D.R.C) 2001</t>
  </si>
  <si>
    <t>Romanée Conti (D.R.C) 1997</t>
  </si>
  <si>
    <t>La Tâche (D.R.C) 2006</t>
  </si>
  <si>
    <t>La Tâche (D.R.C) 2005</t>
  </si>
  <si>
    <t>Richebourg (D.R.C) 2005</t>
  </si>
  <si>
    <t>Richebourg (D.R.C) 2000</t>
  </si>
  <si>
    <t>Romanée St.-Vivant (D.R.C) 2004</t>
  </si>
  <si>
    <t>Romanée St.-Vivant (D.R.C) 1999</t>
  </si>
  <si>
    <t>Grands Échézeaux(D.R.C) 2004</t>
  </si>
  <si>
    <t>Grands Échézeaux (D.R.C) 2000</t>
  </si>
  <si>
    <t>Grands Échézeaux (G.Collet) 1957</t>
  </si>
  <si>
    <t>Échézeaux (D.R.C) 2007</t>
  </si>
  <si>
    <t>Échézeaux (D.R.C) 2005</t>
  </si>
  <si>
    <t>Échézeaux (C.L.Fleurot) 2008</t>
  </si>
  <si>
    <t>Échézeaux (C.Clerget) 2001</t>
  </si>
  <si>
    <t>Vosne Romanée "Aux Reignots" (R.Arnoux) 2004</t>
  </si>
  <si>
    <t>Vosne-Romanée (R.Arnoux) 2006</t>
  </si>
  <si>
    <t>Vosne-Romanée (D.Duband) 2005</t>
  </si>
  <si>
    <t>Vosne-Romanée (J.Chauvenet) 2004</t>
  </si>
  <si>
    <t>Nuits St.-Georges "Les St.-Georges" (Thibault.L.Belair) 2006</t>
  </si>
  <si>
    <t>Nuits St.-Georges (F.Magnien) 2003</t>
  </si>
  <si>
    <t>Corton Renardes (M.Gaunoux) 2002</t>
  </si>
  <si>
    <t>Corton (Bouchard) 1961</t>
  </si>
  <si>
    <t>Savigny Les Beaune Les Narbantons V.V. (M.Ecard) 2007</t>
  </si>
  <si>
    <t>Savigny Les Beaune (Bouchard) 1959</t>
  </si>
  <si>
    <t>Beaune "Clos des Fèves" (Chanson) 2002</t>
  </si>
  <si>
    <t>Pommard "Les Vignots" (Leroy) 1990</t>
  </si>
  <si>
    <t>Pommard "Pezerolles" (J.Voillot) 2003</t>
  </si>
  <si>
    <t>Pommard (R.Demougeot) 2005</t>
  </si>
  <si>
    <t>Volnay "Les Chevrets" (J.Boillot) 2004</t>
  </si>
  <si>
    <t>Volnay "Frémiets" (Bouchard) 1972</t>
  </si>
  <si>
    <t>Chassagne-Montrachet (J.M.Morey) 2010</t>
  </si>
  <si>
    <t>Mercurey "Champs Martin" (Lorenzon) 2005</t>
  </si>
  <si>
    <t>Moulin à Vent (G.Dubœuf) 2009</t>
  </si>
  <si>
    <t>Côte-Rôtie "La Turque" (E.Guigal) 1985</t>
  </si>
  <si>
    <t>Côte-Rôtie "La Landonne" (E.Guigal) 1985</t>
  </si>
  <si>
    <t>Côte-Rôtie "Côte Brune et Blonde" (E.Guigal) 1990</t>
  </si>
  <si>
    <t>Hermitage (J.L.Chave) 1996</t>
  </si>
  <si>
    <t>Cornas (T.Allemand) 2003</t>
  </si>
  <si>
    <t>Châteauneuf du Pape (Beaucastel) 2003</t>
  </si>
  <si>
    <t>Châteauneuf du Pape (Charbonnière) 2004</t>
  </si>
  <si>
    <t>Bandol (ott) 2007</t>
  </si>
  <si>
    <t>ROUSSILLON</t>
  </si>
  <si>
    <t>Banyuls Grand Cru (V.D.N.) (l'Abbé Rous) 1994</t>
  </si>
  <si>
    <t>TOSCANA</t>
  </si>
  <si>
    <t>Ornellaia 2008</t>
  </si>
  <si>
    <t>Sassicaia 2008</t>
  </si>
  <si>
    <t>Luce 2006</t>
  </si>
  <si>
    <t>Paleo 2005</t>
  </si>
  <si>
    <t>Argentiera" Superiore" 2004</t>
  </si>
  <si>
    <t>Villa Donoratico 2004</t>
  </si>
  <si>
    <t>ARGENTINE</t>
  </si>
  <si>
    <t>Cheval des Andes 2002</t>
  </si>
  <si>
    <t>NAPA VALLY</t>
  </si>
  <si>
    <t>Opus One 2009</t>
  </si>
  <si>
    <t>Dominus 2004</t>
  </si>
  <si>
    <t>Duckhorn "Merlot" 2006</t>
  </si>
  <si>
    <t>Shafer "Relentless" 2003</t>
  </si>
  <si>
    <t>MOUNT HARLAN</t>
  </si>
  <si>
    <t>Calera "Mills" 2006</t>
  </si>
  <si>
    <t>AUSTRALIAN</t>
  </si>
  <si>
    <t>Katnook "Prodigy Shiraz" 2002</t>
  </si>
  <si>
    <t>No</t>
    <phoneticPr fontId="0"/>
  </si>
  <si>
    <t>商品名</t>
    <rPh sb="0" eb="3">
      <t>ショウヒンメイ</t>
    </rPh>
    <phoneticPr fontId="0"/>
  </si>
  <si>
    <t>年</t>
    <rPh sb="0" eb="1">
      <t>トシ</t>
    </rPh>
    <phoneticPr fontId="0"/>
  </si>
  <si>
    <t>金額</t>
    <rPh sb="0" eb="2">
      <t>キンガク</t>
    </rPh>
    <phoneticPr fontId="0"/>
  </si>
  <si>
    <t>Bollinger "Vieilles Vignes Françaises" 1998</t>
    <phoneticPr fontId="0"/>
  </si>
  <si>
    <t>BORDEAUX SEC</t>
    <phoneticPr fontId="0"/>
  </si>
  <si>
    <t>地域</t>
    <rPh sb="0" eb="2">
      <t>チイキ</t>
    </rPh>
    <phoneticPr fontId="0"/>
  </si>
  <si>
    <t>Muscat de Beaumes de Venise(V.D.N.)(Vignerons BV)</t>
    <phoneticPr fontId="0"/>
  </si>
  <si>
    <t>Château Calon Ségur 2004</t>
    <phoneticPr fontId="0"/>
  </si>
  <si>
    <t>BOURGOGNE Côte de Nuits</t>
    <phoneticPr fontId="0"/>
  </si>
  <si>
    <t>BOURGOGNE Côte de Beaune</t>
    <phoneticPr fontId="0"/>
  </si>
  <si>
    <t>BORDEAUX Saint Estèphe</t>
    <phoneticPr fontId="0"/>
  </si>
  <si>
    <t>BORDEAUX Pauillac</t>
    <phoneticPr fontId="0"/>
  </si>
  <si>
    <t>BORDEAUX Saint Julien</t>
    <phoneticPr fontId="0"/>
  </si>
  <si>
    <t>BORDEAUX Margaux</t>
    <phoneticPr fontId="0"/>
  </si>
  <si>
    <t>BORDEAUX Rive Gauche de la Garonne</t>
    <phoneticPr fontId="0"/>
  </si>
  <si>
    <t>BORDEAUX Graves</t>
    <phoneticPr fontId="0"/>
  </si>
  <si>
    <t>BORDEAUX Saint Èmilion</t>
    <phoneticPr fontId="0"/>
  </si>
  <si>
    <t>BORDEAUX Pomerol</t>
    <phoneticPr fontId="0"/>
  </si>
  <si>
    <t>BOURGOGNE Côte Chalonnaise et Beaujolais</t>
    <phoneticPr fontId="0"/>
  </si>
  <si>
    <t>赤ワイン　Vins Rouges</t>
    <phoneticPr fontId="0"/>
  </si>
  <si>
    <t>Champagne</t>
  </si>
  <si>
    <t>集計</t>
  </si>
  <si>
    <t>シャンパン</t>
    <phoneticPr fontId="0"/>
  </si>
  <si>
    <t>白ワイン</t>
    <rPh sb="0" eb="1">
      <t>シロ</t>
    </rPh>
    <phoneticPr fontId="0"/>
  </si>
  <si>
    <t>ロゼワイン</t>
    <phoneticPr fontId="0"/>
  </si>
  <si>
    <t>赤ワイン</t>
    <rPh sb="0" eb="1">
      <t>アカ</t>
    </rPh>
    <phoneticPr fontId="0"/>
  </si>
  <si>
    <t>合計金額</t>
    <rPh sb="0" eb="2">
      <t>ゴウケイ</t>
    </rPh>
    <rPh sb="2" eb="4">
      <t>キンガク</t>
    </rPh>
    <phoneticPr fontId="0"/>
  </si>
  <si>
    <t>集計</t>
    <rPh sb="0" eb="2">
      <t>シュウケイ</t>
    </rPh>
    <phoneticPr fontId="0"/>
  </si>
  <si>
    <t>在庫本数</t>
    <rPh sb="0" eb="2">
      <t>ザイコ</t>
    </rPh>
    <rPh sb="2" eb="4">
      <t>ホンスウ</t>
    </rPh>
    <phoneticPr fontId="0"/>
  </si>
  <si>
    <t>種類</t>
    <rPh sb="0" eb="2">
      <t>シュルイ</t>
    </rPh>
    <phoneticPr fontId="0"/>
  </si>
  <si>
    <t>本数割合</t>
    <rPh sb="0" eb="2">
      <t>ホンスウ</t>
    </rPh>
    <rPh sb="2" eb="4">
      <t>ワリアイ</t>
    </rPh>
    <phoneticPr fontId="0"/>
  </si>
  <si>
    <t>白ワイン　Vins Blancs</t>
    <phoneticPr fontId="0"/>
  </si>
  <si>
    <t>ワインリスト</t>
    <phoneticPr fontId="0"/>
  </si>
  <si>
    <t>シャンパン　Champagne</t>
    <phoneticPr fontId="0"/>
  </si>
  <si>
    <t>ワインリスト</t>
    <phoneticPr fontId="0"/>
  </si>
  <si>
    <t>ロゼワイン　Vins Rosés</t>
    <phoneticPr fontId="0"/>
  </si>
  <si>
    <t>ワインリスト</t>
    <phoneticPr fontId="0"/>
  </si>
  <si>
    <t>※N.V.：ノン・ヴィンテージ、収穫年記載無し</t>
    <rPh sb="16" eb="18">
      <t>シュウカク</t>
    </rPh>
    <rPh sb="18" eb="19">
      <t>ネン</t>
    </rPh>
    <rPh sb="19" eb="21">
      <t>キサイ</t>
    </rPh>
    <rPh sb="21" eb="22">
      <t>ナ</t>
    </rPh>
    <phoneticPr fontId="0"/>
  </si>
</sst>
</file>

<file path=xl/styles.xml><?xml version="1.0" encoding="utf-8"?>
<styleSheet xmlns="http://schemas.openxmlformats.org/spreadsheetml/2006/main">
  <numFmts count="2">
    <numFmt numFmtId="176" formatCode="#,###&quot;円&quot;;;;"/>
    <numFmt numFmtId="177" formatCode="0.0%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  <xf numFmtId="0" fontId="0" fillId="36" borderId="10" xfId="0" applyFill="1" applyBorder="1">
      <alignment vertical="center"/>
    </xf>
    <xf numFmtId="0" fontId="0" fillId="37" borderId="10" xfId="0" applyFill="1" applyBorder="1">
      <alignment vertical="center"/>
    </xf>
    <xf numFmtId="0" fontId="0" fillId="38" borderId="10" xfId="0" applyFill="1" applyBorder="1">
      <alignment vertical="center"/>
    </xf>
    <xf numFmtId="0" fontId="0" fillId="38" borderId="11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10" xfId="1" applyNumberFormat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6">
    <dxf>
      <numFmt numFmtId="176" formatCode="#,###&quot;円&quot;;;;"/>
    </dxf>
    <dxf>
      <numFmt numFmtId="176" formatCode="#,###&quot;円&quot;;;;"/>
    </dxf>
    <dxf>
      <numFmt numFmtId="176" formatCode="#,###&quot;円&quot;;;;"/>
    </dxf>
    <dxf>
      <numFmt numFmtId="176" formatCode="#,###&quot;円&quot;;;;"/>
    </dxf>
    <dxf>
      <numFmt numFmtId="176" formatCode="#,###&quot;円&quot;;;;"/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5"/>
              </a:solidFill>
            </c:spPr>
          </c:dPt>
          <c:dPt>
            <c:idx val="1"/>
            <c:spPr>
              <a:solidFill>
                <a:schemeClr val="accent3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dPt>
            <c:idx val="3"/>
            <c:spPr>
              <a:solidFill>
                <a:schemeClr val="accent2"/>
              </a:solidFill>
            </c:spPr>
          </c:dPt>
          <c:dLbls>
            <c:showVal val="1"/>
          </c:dLbls>
          <c:cat>
            <c:strRef>
              <c:f>集計!$B$3:$B$6</c:f>
              <c:strCache>
                <c:ptCount val="4"/>
                <c:pt idx="0">
                  <c:v>シャンパン</c:v>
                </c:pt>
                <c:pt idx="1">
                  <c:v>白ワイン</c:v>
                </c:pt>
                <c:pt idx="2">
                  <c:v>ロゼワイン</c:v>
                </c:pt>
                <c:pt idx="3">
                  <c:v>赤ワイン</c:v>
                </c:pt>
              </c:strCache>
            </c:strRef>
          </c:cat>
          <c:val>
            <c:numRef>
              <c:f>集計!$E$3:$E$6</c:f>
              <c:numCache>
                <c:formatCode>0.0%</c:formatCode>
                <c:ptCount val="4"/>
                <c:pt idx="0">
                  <c:v>0.12719298245614036</c:v>
                </c:pt>
                <c:pt idx="1">
                  <c:v>0.16666666666666666</c:v>
                </c:pt>
                <c:pt idx="2">
                  <c:v>8.771929824561403E-3</c:v>
                </c:pt>
                <c:pt idx="3">
                  <c:v>0.69736842105263153</c:v>
                </c:pt>
              </c:numCache>
            </c:numRef>
          </c:val>
        </c:ser>
        <c:dLbls>
          <c:showVal val="1"/>
        </c:dLbls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0</xdr:rowOff>
    </xdr:from>
    <xdr:to>
      <xdr:col>7</xdr:col>
      <xdr:colOff>0</xdr:colOff>
      <xdr:row>19</xdr:row>
      <xdr:rowOff>9525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0.31875</cdr:x>
      <cdr:y>0.41667</cdr:y>
    </cdr:from>
    <cdr:to>
      <cdr:x>0.49167</cdr:x>
      <cdr:y>0.58681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57324" y="1142999"/>
          <a:ext cx="790576" cy="466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合計</a:t>
          </a:r>
          <a:endParaRPr lang="en-US" altLang="ja-JP" sz="1100"/>
        </a:p>
        <a:p xmlns:a="http://schemas.openxmlformats.org/drawingml/2006/main">
          <a:pPr algn="ctr"/>
          <a:r>
            <a:rPr lang="en-US" altLang="ja-JP" sz="1100"/>
            <a:t>228</a:t>
          </a:r>
          <a:r>
            <a:rPr lang="ja-JP" altLang="en-US" sz="1100"/>
            <a:t>本</a:t>
          </a:r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B5:F35" totalsRowCount="1">
  <autoFilter ref="B5:F34"/>
  <tableColumns count="5">
    <tableColumn id="1" name="No" totalsRowLabel="集計"/>
    <tableColumn id="2" name="地域"/>
    <tableColumn id="3" name="商品名" totalsRowFunction="count"/>
    <tableColumn id="4" name="年"/>
    <tableColumn id="5" name="金額" totalsRowFunction="sum" dataDxfId="4" totalsRowDxfId="3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テーブル3" displayName="テーブル3" ref="B5:F44" totalsRowCount="1">
  <autoFilter ref="B5:F43"/>
  <tableColumns count="5">
    <tableColumn id="1" name="No" totalsRowLabel="集計"/>
    <tableColumn id="2" name="地域"/>
    <tableColumn id="3" name="商品名" totalsRowFunction="count"/>
    <tableColumn id="4" name="年"/>
    <tableColumn id="5" name="金額" totalsRowFunction="sum" dataDxfId="2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id="4" name="テーブル4" displayName="テーブル4" ref="B5:F8" totalsRowCount="1">
  <autoFilter ref="B5:F7"/>
  <tableColumns count="5">
    <tableColumn id="1" name="No" totalsRowLabel="集計"/>
    <tableColumn id="2" name="地域"/>
    <tableColumn id="3" name="商品名" totalsRowFunction="count"/>
    <tableColumn id="4" name="年"/>
    <tableColumn id="5" name="金額" totalsRowFunction="sum" dataDxfId="1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5" name="テーブル5" displayName="テーブル5" ref="B5:F165" totalsRowCount="1">
  <autoFilter ref="B5:F164"/>
  <tableColumns count="5">
    <tableColumn id="1" name="No" totalsRowLabel="集計"/>
    <tableColumn id="2" name="地域"/>
    <tableColumn id="3" name="商品名" totalsRowFunction="count"/>
    <tableColumn id="4" name="年"/>
    <tableColumn id="5" name="金額" totalsRowFunction="sum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5"/>
  <sheetViews>
    <sheetView tabSelected="1" workbookViewId="0"/>
  </sheetViews>
  <sheetFormatPr defaultRowHeight="18.75" customHeight="1"/>
  <cols>
    <col min="1" max="1" width="3.125" customWidth="1"/>
    <col min="2" max="2" width="4.875" customWidth="1"/>
    <col min="3" max="3" width="14" customWidth="1"/>
    <col min="4" max="4" width="37.875" customWidth="1"/>
    <col min="5" max="5" width="5.5" bestFit="1" customWidth="1"/>
    <col min="6" max="6" width="12.875" bestFit="1" customWidth="1"/>
  </cols>
  <sheetData>
    <row r="2" spans="2:6" ht="18.75" customHeight="1">
      <c r="C2" s="1" t="s">
        <v>272</v>
      </c>
      <c r="D2" t="s">
        <v>277</v>
      </c>
    </row>
    <row r="3" spans="2:6" ht="18.75" customHeight="1">
      <c r="C3" s="1" t="s">
        <v>273</v>
      </c>
    </row>
    <row r="5" spans="2:6" ht="18.75" customHeight="1">
      <c r="B5" t="s">
        <v>239</v>
      </c>
      <c r="C5" t="s">
        <v>245</v>
      </c>
      <c r="D5" t="s">
        <v>240</v>
      </c>
      <c r="E5" t="s">
        <v>241</v>
      </c>
      <c r="F5" t="s">
        <v>242</v>
      </c>
    </row>
    <row r="6" spans="2:6" ht="18.75" customHeight="1">
      <c r="B6">
        <v>1</v>
      </c>
      <c r="C6" t="s">
        <v>260</v>
      </c>
      <c r="D6" t="s">
        <v>28</v>
      </c>
      <c r="F6" s="11">
        <v>15750</v>
      </c>
    </row>
    <row r="7" spans="2:6" ht="18.75" customHeight="1">
      <c r="B7">
        <v>2</v>
      </c>
      <c r="C7" t="s">
        <v>260</v>
      </c>
      <c r="D7" t="s">
        <v>1</v>
      </c>
      <c r="E7">
        <v>2002</v>
      </c>
      <c r="F7" s="11">
        <v>31500</v>
      </c>
    </row>
    <row r="8" spans="2:6" ht="18.75" customHeight="1">
      <c r="B8">
        <v>3</v>
      </c>
      <c r="C8" t="s">
        <v>260</v>
      </c>
      <c r="D8" t="s">
        <v>2</v>
      </c>
      <c r="E8">
        <v>1999</v>
      </c>
      <c r="F8" s="11">
        <v>48300</v>
      </c>
    </row>
    <row r="9" spans="2:6" ht="18.75" customHeight="1">
      <c r="B9">
        <v>4</v>
      </c>
      <c r="C9" t="s">
        <v>260</v>
      </c>
      <c r="D9" t="s">
        <v>3</v>
      </c>
      <c r="E9">
        <v>1995</v>
      </c>
      <c r="F9" s="11">
        <v>56700</v>
      </c>
    </row>
    <row r="10" spans="2:6" ht="18.75" customHeight="1">
      <c r="B10">
        <v>5</v>
      </c>
      <c r="C10" t="s">
        <v>260</v>
      </c>
      <c r="D10" t="s">
        <v>243</v>
      </c>
      <c r="E10">
        <v>1998</v>
      </c>
      <c r="F10" s="11">
        <v>147000</v>
      </c>
    </row>
    <row r="11" spans="2:6" ht="18.75" customHeight="1">
      <c r="B11">
        <v>6</v>
      </c>
      <c r="C11" t="s">
        <v>260</v>
      </c>
      <c r="D11" t="s">
        <v>4</v>
      </c>
      <c r="F11" s="11">
        <v>16800</v>
      </c>
    </row>
    <row r="12" spans="2:6" ht="18.75" customHeight="1">
      <c r="B12">
        <v>8</v>
      </c>
      <c r="C12" t="s">
        <v>260</v>
      </c>
      <c r="D12" t="s">
        <v>5</v>
      </c>
      <c r="E12">
        <v>1998</v>
      </c>
      <c r="F12" s="11">
        <v>42000</v>
      </c>
    </row>
    <row r="13" spans="2:6" ht="18.75" customHeight="1">
      <c r="B13">
        <v>9</v>
      </c>
      <c r="C13" t="s">
        <v>260</v>
      </c>
      <c r="D13" t="s">
        <v>6</v>
      </c>
      <c r="F13" s="11">
        <v>34650</v>
      </c>
    </row>
    <row r="14" spans="2:6" ht="18.75" customHeight="1">
      <c r="B14">
        <v>10</v>
      </c>
      <c r="C14" t="s">
        <v>260</v>
      </c>
      <c r="D14" t="s">
        <v>7</v>
      </c>
      <c r="E14">
        <v>1998</v>
      </c>
      <c r="F14" s="11">
        <v>58800</v>
      </c>
    </row>
    <row r="15" spans="2:6" ht="18.75" customHeight="1">
      <c r="B15">
        <v>11</v>
      </c>
      <c r="C15" t="s">
        <v>260</v>
      </c>
      <c r="D15" t="s">
        <v>8</v>
      </c>
      <c r="F15" s="11">
        <v>92400</v>
      </c>
    </row>
    <row r="16" spans="2:6" ht="18.75" customHeight="1">
      <c r="B16">
        <v>14</v>
      </c>
      <c r="C16" t="s">
        <v>260</v>
      </c>
      <c r="D16" t="s">
        <v>9</v>
      </c>
      <c r="E16">
        <v>1996</v>
      </c>
      <c r="F16" s="11">
        <v>147000</v>
      </c>
    </row>
    <row r="17" spans="2:6" ht="18.75" customHeight="1">
      <c r="B17">
        <v>15</v>
      </c>
      <c r="C17" t="s">
        <v>260</v>
      </c>
      <c r="D17" t="s">
        <v>10</v>
      </c>
      <c r="F17" s="11">
        <v>12600</v>
      </c>
    </row>
    <row r="18" spans="2:6" ht="18.75" customHeight="1">
      <c r="B18">
        <v>16</v>
      </c>
      <c r="C18" t="s">
        <v>260</v>
      </c>
      <c r="D18" t="s">
        <v>11</v>
      </c>
      <c r="E18">
        <v>2002</v>
      </c>
      <c r="F18" s="11">
        <v>23100</v>
      </c>
    </row>
    <row r="19" spans="2:6" ht="18.75" customHeight="1">
      <c r="B19">
        <v>17</v>
      </c>
      <c r="C19" t="s">
        <v>260</v>
      </c>
      <c r="D19" t="s">
        <v>12</v>
      </c>
      <c r="F19" s="11">
        <v>25200</v>
      </c>
    </row>
    <row r="20" spans="2:6" ht="18.75" customHeight="1">
      <c r="B20">
        <v>18</v>
      </c>
      <c r="C20" t="s">
        <v>260</v>
      </c>
      <c r="D20" t="s">
        <v>13</v>
      </c>
      <c r="E20">
        <v>2002</v>
      </c>
      <c r="F20" s="11">
        <v>18900</v>
      </c>
    </row>
    <row r="21" spans="2:6" ht="18.75" customHeight="1">
      <c r="B21">
        <v>19</v>
      </c>
      <c r="C21" t="s">
        <v>260</v>
      </c>
      <c r="D21" t="s">
        <v>14</v>
      </c>
      <c r="E21">
        <v>2003</v>
      </c>
      <c r="F21" s="11">
        <v>31500</v>
      </c>
    </row>
    <row r="22" spans="2:6" ht="18.75" customHeight="1">
      <c r="B22">
        <v>20</v>
      </c>
      <c r="C22" t="s">
        <v>260</v>
      </c>
      <c r="D22" t="s">
        <v>15</v>
      </c>
      <c r="E22">
        <v>1996</v>
      </c>
      <c r="F22" s="11">
        <v>58800</v>
      </c>
    </row>
    <row r="23" spans="2:6" ht="18.75" customHeight="1">
      <c r="B23">
        <v>22</v>
      </c>
      <c r="C23" t="s">
        <v>260</v>
      </c>
      <c r="D23" t="s">
        <v>16</v>
      </c>
      <c r="E23">
        <v>1998</v>
      </c>
      <c r="F23" s="11">
        <v>81900</v>
      </c>
    </row>
    <row r="24" spans="2:6" ht="18.75" customHeight="1">
      <c r="B24">
        <v>23</v>
      </c>
      <c r="C24" t="s">
        <v>260</v>
      </c>
      <c r="D24" t="s">
        <v>17</v>
      </c>
      <c r="E24">
        <v>2000</v>
      </c>
      <c r="F24" s="11">
        <v>21000</v>
      </c>
    </row>
    <row r="25" spans="2:6" ht="18.75" customHeight="1">
      <c r="B25">
        <v>24</v>
      </c>
      <c r="C25" t="s">
        <v>260</v>
      </c>
      <c r="D25" t="s">
        <v>18</v>
      </c>
      <c r="E25">
        <v>1999</v>
      </c>
      <c r="F25" s="11">
        <v>35700</v>
      </c>
    </row>
    <row r="26" spans="2:6" ht="18.75" customHeight="1">
      <c r="B26">
        <v>27</v>
      </c>
      <c r="C26" t="s">
        <v>260</v>
      </c>
      <c r="D26" t="s">
        <v>19</v>
      </c>
      <c r="E26">
        <v>2004</v>
      </c>
      <c r="F26" s="11">
        <v>31500</v>
      </c>
    </row>
    <row r="27" spans="2:6" ht="18.75" customHeight="1">
      <c r="B27">
        <v>28</v>
      </c>
      <c r="C27" t="s">
        <v>260</v>
      </c>
      <c r="D27" t="s">
        <v>20</v>
      </c>
      <c r="E27">
        <v>2004</v>
      </c>
      <c r="F27" s="11">
        <v>37800</v>
      </c>
    </row>
    <row r="28" spans="2:6" ht="18.75" customHeight="1">
      <c r="B28">
        <v>30</v>
      </c>
      <c r="C28" t="s">
        <v>260</v>
      </c>
      <c r="D28" t="s">
        <v>21</v>
      </c>
      <c r="E28">
        <v>1996</v>
      </c>
      <c r="F28" s="11">
        <v>46200</v>
      </c>
    </row>
    <row r="29" spans="2:6" ht="18.75" customHeight="1">
      <c r="B29">
        <v>31</v>
      </c>
      <c r="C29" t="s">
        <v>260</v>
      </c>
      <c r="D29" t="s">
        <v>22</v>
      </c>
      <c r="E29">
        <v>1990</v>
      </c>
      <c r="F29" s="11">
        <v>86100</v>
      </c>
    </row>
    <row r="30" spans="2:6" ht="18.75" customHeight="1">
      <c r="B30">
        <v>33</v>
      </c>
      <c r="C30" t="s">
        <v>260</v>
      </c>
      <c r="D30" t="s">
        <v>23</v>
      </c>
      <c r="E30">
        <v>1998</v>
      </c>
      <c r="F30" s="11">
        <v>37800</v>
      </c>
    </row>
    <row r="31" spans="2:6" ht="18.75" customHeight="1">
      <c r="B31">
        <v>35</v>
      </c>
      <c r="C31" t="s">
        <v>260</v>
      </c>
      <c r="D31" t="s">
        <v>24</v>
      </c>
      <c r="F31" s="11">
        <v>16800</v>
      </c>
    </row>
    <row r="32" spans="2:6" ht="18.75" customHeight="1">
      <c r="B32">
        <v>36</v>
      </c>
      <c r="C32" t="s">
        <v>260</v>
      </c>
      <c r="D32" t="s">
        <v>25</v>
      </c>
      <c r="E32">
        <v>1985</v>
      </c>
      <c r="F32" s="11">
        <v>25200</v>
      </c>
    </row>
    <row r="33" spans="2:6" ht="18.75" customHeight="1">
      <c r="B33">
        <v>37</v>
      </c>
      <c r="C33" t="s">
        <v>260</v>
      </c>
      <c r="D33" t="s">
        <v>26</v>
      </c>
      <c r="E33">
        <v>1996</v>
      </c>
      <c r="F33" s="11">
        <v>31500</v>
      </c>
    </row>
    <row r="34" spans="2:6" ht="18.75" customHeight="1">
      <c r="B34">
        <v>38</v>
      </c>
      <c r="C34" t="s">
        <v>260</v>
      </c>
      <c r="D34" t="s">
        <v>27</v>
      </c>
      <c r="E34">
        <v>1995</v>
      </c>
      <c r="F34" s="11">
        <v>54600</v>
      </c>
    </row>
    <row r="35" spans="2:6" ht="18.75" customHeight="1">
      <c r="B35" t="s">
        <v>261</v>
      </c>
      <c r="D35">
        <f>SUBTOTAL(103,[商品名])</f>
        <v>29</v>
      </c>
      <c r="F35" s="11">
        <f>SUBTOTAL(109,[金額])</f>
        <v>1367100</v>
      </c>
    </row>
  </sheetData>
  <phoneticPr fontId="0"/>
  <conditionalFormatting sqref="D6:D34">
    <cfRule type="containsText" dxfId="5" priority="1" operator="containsText" text="N.V.">
      <formula>NOT(ISERROR(SEARCH("N.V.",D6)))</formula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F44"/>
  <sheetViews>
    <sheetView workbookViewId="0"/>
  </sheetViews>
  <sheetFormatPr defaultRowHeight="18.75" customHeight="1"/>
  <cols>
    <col min="1" max="1" width="3.125" customWidth="1"/>
    <col min="2" max="2" width="4.875" customWidth="1"/>
    <col min="3" max="3" width="21.875" bestFit="1" customWidth="1"/>
    <col min="4" max="4" width="53.875" bestFit="1" customWidth="1"/>
    <col min="5" max="5" width="5.5" bestFit="1" customWidth="1"/>
    <col min="6" max="6" width="12.875" bestFit="1" customWidth="1"/>
  </cols>
  <sheetData>
    <row r="2" spans="2:6" ht="18.75" customHeight="1">
      <c r="C2" s="2" t="s">
        <v>276</v>
      </c>
    </row>
    <row r="3" spans="2:6" ht="18.75" customHeight="1">
      <c r="C3" s="2" t="s">
        <v>271</v>
      </c>
    </row>
    <row r="5" spans="2:6" ht="18.75" customHeight="1">
      <c r="B5" t="s">
        <v>239</v>
      </c>
      <c r="C5" t="s">
        <v>245</v>
      </c>
      <c r="D5" t="s">
        <v>240</v>
      </c>
      <c r="E5" t="s">
        <v>241</v>
      </c>
      <c r="F5" t="s">
        <v>242</v>
      </c>
    </row>
    <row r="6" spans="2:6" ht="18.75" customHeight="1">
      <c r="B6">
        <v>41</v>
      </c>
      <c r="C6" t="s">
        <v>244</v>
      </c>
      <c r="D6" t="s">
        <v>29</v>
      </c>
      <c r="E6">
        <v>2003</v>
      </c>
      <c r="F6" s="11">
        <v>115500</v>
      </c>
    </row>
    <row r="7" spans="2:6" ht="18.75" customHeight="1">
      <c r="B7">
        <v>42</v>
      </c>
      <c r="C7" t="s">
        <v>244</v>
      </c>
      <c r="D7" t="s">
        <v>30</v>
      </c>
      <c r="E7">
        <v>2007</v>
      </c>
      <c r="F7" s="11">
        <v>16800</v>
      </c>
    </row>
    <row r="8" spans="2:6" ht="18.75" customHeight="1">
      <c r="B8">
        <v>43</v>
      </c>
      <c r="C8" t="s">
        <v>244</v>
      </c>
      <c r="D8" t="s">
        <v>31</v>
      </c>
      <c r="E8">
        <v>2007</v>
      </c>
      <c r="F8" s="11">
        <v>14700</v>
      </c>
    </row>
    <row r="9" spans="2:6" ht="18.75" customHeight="1">
      <c r="B9">
        <v>44</v>
      </c>
      <c r="C9" t="s">
        <v>244</v>
      </c>
      <c r="D9" t="s">
        <v>32</v>
      </c>
      <c r="E9">
        <v>2008</v>
      </c>
      <c r="F9" s="11">
        <v>10500</v>
      </c>
    </row>
    <row r="10" spans="2:6" ht="18.75" customHeight="1">
      <c r="B10">
        <v>51</v>
      </c>
      <c r="C10" t="s">
        <v>33</v>
      </c>
      <c r="D10" t="s">
        <v>34</v>
      </c>
      <c r="E10">
        <v>1998</v>
      </c>
      <c r="F10" s="11">
        <v>48300</v>
      </c>
    </row>
    <row r="11" spans="2:6" ht="18.75" customHeight="1">
      <c r="B11">
        <v>52</v>
      </c>
      <c r="C11" t="s">
        <v>33</v>
      </c>
      <c r="D11" t="s">
        <v>35</v>
      </c>
      <c r="E11">
        <v>1989</v>
      </c>
      <c r="F11" s="11">
        <v>60900</v>
      </c>
    </row>
    <row r="12" spans="2:6" ht="18.75" customHeight="1">
      <c r="B12">
        <v>53</v>
      </c>
      <c r="C12" t="s">
        <v>33</v>
      </c>
      <c r="D12" t="s">
        <v>36</v>
      </c>
      <c r="E12">
        <v>1998</v>
      </c>
      <c r="F12" s="11">
        <v>18900</v>
      </c>
    </row>
    <row r="13" spans="2:6" ht="18.75" customHeight="1">
      <c r="B13">
        <v>54</v>
      </c>
      <c r="C13" t="s">
        <v>33</v>
      </c>
      <c r="D13" t="s">
        <v>37</v>
      </c>
      <c r="E13">
        <v>1997</v>
      </c>
      <c r="F13" s="11">
        <v>21000</v>
      </c>
    </row>
    <row r="14" spans="2:6" ht="18.75" customHeight="1">
      <c r="B14">
        <v>55</v>
      </c>
      <c r="C14" t="s">
        <v>33</v>
      </c>
      <c r="D14" t="s">
        <v>38</v>
      </c>
      <c r="E14">
        <v>2001</v>
      </c>
      <c r="F14" s="11">
        <v>12600</v>
      </c>
    </row>
    <row r="15" spans="2:6" ht="18.75" customHeight="1">
      <c r="B15">
        <v>61</v>
      </c>
      <c r="C15" t="s">
        <v>39</v>
      </c>
      <c r="D15" t="s">
        <v>40</v>
      </c>
      <c r="E15">
        <v>2008</v>
      </c>
      <c r="F15" s="11">
        <v>21000</v>
      </c>
    </row>
    <row r="16" spans="2:6" ht="18.75" customHeight="1">
      <c r="B16">
        <v>62</v>
      </c>
      <c r="C16" t="s">
        <v>39</v>
      </c>
      <c r="D16" t="s">
        <v>41</v>
      </c>
      <c r="E16">
        <v>2010</v>
      </c>
      <c r="F16" s="11">
        <v>14700</v>
      </c>
    </row>
    <row r="17" spans="2:6" ht="18.75" customHeight="1">
      <c r="B17">
        <v>63</v>
      </c>
      <c r="C17" t="s">
        <v>39</v>
      </c>
      <c r="D17" t="s">
        <v>42</v>
      </c>
      <c r="E17">
        <v>2011</v>
      </c>
      <c r="F17" s="11">
        <v>8400</v>
      </c>
    </row>
    <row r="18" spans="2:6" ht="18.75" customHeight="1">
      <c r="B18">
        <v>71</v>
      </c>
      <c r="C18" t="s">
        <v>39</v>
      </c>
      <c r="D18" t="s">
        <v>43</v>
      </c>
      <c r="E18">
        <v>1997</v>
      </c>
      <c r="F18" s="11">
        <v>39900</v>
      </c>
    </row>
    <row r="19" spans="2:6" ht="18.75" customHeight="1">
      <c r="B19">
        <v>72</v>
      </c>
      <c r="C19" t="s">
        <v>39</v>
      </c>
      <c r="D19" t="s">
        <v>44</v>
      </c>
      <c r="E19">
        <v>2000</v>
      </c>
      <c r="F19" s="11">
        <v>39900</v>
      </c>
    </row>
    <row r="20" spans="2:6" ht="18.75" customHeight="1">
      <c r="B20">
        <v>81</v>
      </c>
      <c r="C20" t="s">
        <v>39</v>
      </c>
      <c r="D20" t="s">
        <v>45</v>
      </c>
      <c r="E20">
        <v>2004</v>
      </c>
      <c r="F20" s="11">
        <v>25200</v>
      </c>
    </row>
    <row r="21" spans="2:6" ht="18.75" customHeight="1">
      <c r="B21">
        <v>91</v>
      </c>
      <c r="C21" t="s">
        <v>39</v>
      </c>
      <c r="D21" t="s">
        <v>46</v>
      </c>
      <c r="E21">
        <v>1999</v>
      </c>
      <c r="F21" s="11">
        <v>25200</v>
      </c>
    </row>
    <row r="22" spans="2:6" ht="18.75" customHeight="1">
      <c r="B22">
        <v>92</v>
      </c>
      <c r="C22" t="s">
        <v>39</v>
      </c>
      <c r="D22" t="s">
        <v>47</v>
      </c>
      <c r="E22">
        <v>2010</v>
      </c>
      <c r="F22" s="11">
        <v>16800</v>
      </c>
    </row>
    <row r="23" spans="2:6" ht="18.75" customHeight="1">
      <c r="B23">
        <v>101</v>
      </c>
      <c r="C23" t="s">
        <v>39</v>
      </c>
      <c r="D23" t="s">
        <v>48</v>
      </c>
      <c r="E23">
        <v>2003</v>
      </c>
      <c r="F23" s="11">
        <v>294000</v>
      </c>
    </row>
    <row r="24" spans="2:6" ht="18.75" customHeight="1">
      <c r="B24">
        <v>102</v>
      </c>
      <c r="C24" t="s">
        <v>39</v>
      </c>
      <c r="D24" t="s">
        <v>49</v>
      </c>
      <c r="E24">
        <v>1989</v>
      </c>
      <c r="F24" s="11">
        <v>399000</v>
      </c>
    </row>
    <row r="25" spans="2:6" ht="18.75" customHeight="1">
      <c r="B25">
        <v>103</v>
      </c>
      <c r="C25" t="s">
        <v>39</v>
      </c>
      <c r="D25" t="s">
        <v>50</v>
      </c>
      <c r="E25">
        <v>1992</v>
      </c>
      <c r="F25" s="11">
        <v>189000</v>
      </c>
    </row>
    <row r="26" spans="2:6" ht="18.75" customHeight="1">
      <c r="B26">
        <v>111</v>
      </c>
      <c r="C26" t="s">
        <v>39</v>
      </c>
      <c r="D26" t="s">
        <v>51</v>
      </c>
      <c r="E26">
        <v>2003</v>
      </c>
      <c r="F26" s="11">
        <v>67200</v>
      </c>
    </row>
    <row r="27" spans="2:6" ht="18.75" customHeight="1">
      <c r="B27">
        <v>112</v>
      </c>
      <c r="C27" t="s">
        <v>39</v>
      </c>
      <c r="D27" t="s">
        <v>52</v>
      </c>
      <c r="E27">
        <v>1999</v>
      </c>
      <c r="F27" s="11">
        <v>54600</v>
      </c>
    </row>
    <row r="28" spans="2:6" ht="18.75" customHeight="1">
      <c r="B28">
        <v>121</v>
      </c>
      <c r="C28" t="s">
        <v>39</v>
      </c>
      <c r="D28" t="s">
        <v>53</v>
      </c>
      <c r="E28">
        <v>2010</v>
      </c>
      <c r="F28" s="11">
        <v>25200</v>
      </c>
    </row>
    <row r="29" spans="2:6" ht="18.75" customHeight="1">
      <c r="B29">
        <v>122</v>
      </c>
      <c r="C29" t="s">
        <v>39</v>
      </c>
      <c r="D29" t="s">
        <v>54</v>
      </c>
      <c r="E29">
        <v>2005</v>
      </c>
      <c r="F29" s="11">
        <v>25200</v>
      </c>
    </row>
    <row r="30" spans="2:6" ht="18.75" customHeight="1">
      <c r="B30">
        <v>123</v>
      </c>
      <c r="C30" t="s">
        <v>39</v>
      </c>
      <c r="D30" t="s">
        <v>55</v>
      </c>
      <c r="E30">
        <v>2005</v>
      </c>
      <c r="F30" s="11">
        <v>21000</v>
      </c>
    </row>
    <row r="31" spans="2:6" ht="18.75" customHeight="1">
      <c r="B31">
        <v>124</v>
      </c>
      <c r="C31" t="s">
        <v>39</v>
      </c>
      <c r="D31" t="s">
        <v>56</v>
      </c>
      <c r="E31">
        <v>2007</v>
      </c>
      <c r="F31" s="11">
        <v>18900</v>
      </c>
    </row>
    <row r="32" spans="2:6" ht="18.75" customHeight="1">
      <c r="B32">
        <v>131</v>
      </c>
      <c r="C32" t="s">
        <v>39</v>
      </c>
      <c r="D32" t="s">
        <v>57</v>
      </c>
      <c r="E32">
        <v>2006</v>
      </c>
      <c r="F32" s="11">
        <v>21000</v>
      </c>
    </row>
    <row r="33" spans="2:6" ht="18.75" customHeight="1">
      <c r="B33">
        <v>132</v>
      </c>
      <c r="C33" t="s">
        <v>39</v>
      </c>
      <c r="D33" t="s">
        <v>58</v>
      </c>
      <c r="E33">
        <v>2007</v>
      </c>
      <c r="F33" s="11">
        <v>14700</v>
      </c>
    </row>
    <row r="34" spans="2:6" ht="18.75" customHeight="1">
      <c r="B34">
        <v>141</v>
      </c>
      <c r="C34" t="s">
        <v>39</v>
      </c>
      <c r="D34" t="s">
        <v>59</v>
      </c>
      <c r="E34">
        <v>2010</v>
      </c>
      <c r="F34" s="11">
        <v>10500</v>
      </c>
    </row>
    <row r="35" spans="2:6" ht="18.75" customHeight="1">
      <c r="B35">
        <v>171</v>
      </c>
      <c r="C35" t="s">
        <v>60</v>
      </c>
      <c r="D35" t="s">
        <v>246</v>
      </c>
      <c r="E35">
        <v>2009</v>
      </c>
      <c r="F35" s="11">
        <v>8400</v>
      </c>
    </row>
    <row r="36" spans="2:6" ht="18.75" customHeight="1">
      <c r="B36">
        <v>181</v>
      </c>
      <c r="C36" t="s">
        <v>61</v>
      </c>
      <c r="D36" t="s">
        <v>62</v>
      </c>
      <c r="E36">
        <v>2011</v>
      </c>
      <c r="F36" s="11">
        <v>6300</v>
      </c>
    </row>
    <row r="37" spans="2:6" ht="18.75" customHeight="1">
      <c r="B37">
        <v>182</v>
      </c>
      <c r="C37" t="s">
        <v>61</v>
      </c>
      <c r="D37" t="s">
        <v>63</v>
      </c>
      <c r="E37">
        <v>2008</v>
      </c>
      <c r="F37" s="11">
        <v>12600</v>
      </c>
    </row>
    <row r="38" spans="2:6" ht="18.75" customHeight="1">
      <c r="B38">
        <v>183</v>
      </c>
      <c r="C38" t="s">
        <v>61</v>
      </c>
      <c r="D38" t="s">
        <v>64</v>
      </c>
      <c r="E38">
        <v>2005</v>
      </c>
      <c r="F38" s="11">
        <v>25200</v>
      </c>
    </row>
    <row r="39" spans="2:6" ht="18.75" customHeight="1">
      <c r="B39">
        <v>184</v>
      </c>
      <c r="C39" t="s">
        <v>61</v>
      </c>
      <c r="D39" t="s">
        <v>65</v>
      </c>
      <c r="E39">
        <v>2010</v>
      </c>
      <c r="F39" s="11">
        <v>8400</v>
      </c>
    </row>
    <row r="40" spans="2:6" ht="18.75" customHeight="1">
      <c r="B40">
        <v>191</v>
      </c>
      <c r="C40" t="s">
        <v>66</v>
      </c>
      <c r="D40" t="s">
        <v>67</v>
      </c>
      <c r="E40">
        <v>2011</v>
      </c>
      <c r="F40" s="11">
        <v>6300</v>
      </c>
    </row>
    <row r="41" spans="2:6" ht="18.75" customHeight="1">
      <c r="B41">
        <v>192</v>
      </c>
      <c r="C41" t="s">
        <v>66</v>
      </c>
      <c r="D41" t="s">
        <v>68</v>
      </c>
      <c r="E41">
        <v>2001</v>
      </c>
      <c r="F41" s="11">
        <v>29400</v>
      </c>
    </row>
    <row r="42" spans="2:6" ht="18.75" customHeight="1">
      <c r="B42">
        <v>193</v>
      </c>
      <c r="C42" t="s">
        <v>66</v>
      </c>
      <c r="D42" t="s">
        <v>69</v>
      </c>
      <c r="E42">
        <v>1989</v>
      </c>
      <c r="F42" s="11">
        <v>39900</v>
      </c>
    </row>
    <row r="43" spans="2:6" ht="18.75" customHeight="1">
      <c r="B43">
        <v>194</v>
      </c>
      <c r="C43" t="s">
        <v>66</v>
      </c>
      <c r="D43" t="s">
        <v>70</v>
      </c>
      <c r="E43">
        <v>2006</v>
      </c>
      <c r="F43" s="11">
        <v>12600</v>
      </c>
    </row>
    <row r="44" spans="2:6" ht="18.75" customHeight="1">
      <c r="B44" t="s">
        <v>261</v>
      </c>
      <c r="D44">
        <f>SUBTOTAL(103,[商品名])</f>
        <v>38</v>
      </c>
      <c r="F44" s="11">
        <f>SUBTOTAL(109,[金額])</f>
        <v>1799700</v>
      </c>
    </row>
  </sheetData>
  <phoneticPr fontId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2:F8"/>
  <sheetViews>
    <sheetView workbookViewId="0"/>
  </sheetViews>
  <sheetFormatPr defaultRowHeight="18.75" customHeight="1"/>
  <cols>
    <col min="1" max="1" width="3.125" customWidth="1"/>
    <col min="2" max="2" width="4.875" customWidth="1"/>
    <col min="3" max="3" width="20.5" bestFit="1" customWidth="1"/>
    <col min="4" max="4" width="22.25" bestFit="1" customWidth="1"/>
    <col min="5" max="5" width="5.5" bestFit="1" customWidth="1"/>
    <col min="6" max="6" width="9.875" bestFit="1" customWidth="1"/>
  </cols>
  <sheetData>
    <row r="2" spans="2:6" ht="18.75" customHeight="1">
      <c r="C2" s="2" t="s">
        <v>274</v>
      </c>
    </row>
    <row r="3" spans="2:6" ht="18.75" customHeight="1">
      <c r="C3" s="2" t="s">
        <v>275</v>
      </c>
    </row>
    <row r="5" spans="2:6" ht="18.75" customHeight="1">
      <c r="B5" t="s">
        <v>239</v>
      </c>
      <c r="C5" t="s">
        <v>245</v>
      </c>
      <c r="D5" t="s">
        <v>240</v>
      </c>
      <c r="E5" t="s">
        <v>241</v>
      </c>
      <c r="F5" t="s">
        <v>242</v>
      </c>
    </row>
    <row r="6" spans="2:6" ht="18.75" customHeight="1">
      <c r="B6">
        <v>251</v>
      </c>
      <c r="C6" t="s">
        <v>60</v>
      </c>
      <c r="D6" t="s">
        <v>71</v>
      </c>
      <c r="E6">
        <v>2010</v>
      </c>
      <c r="F6" s="11">
        <v>6300</v>
      </c>
    </row>
    <row r="7" spans="2:6" ht="18.75" customHeight="1">
      <c r="B7">
        <v>261</v>
      </c>
      <c r="C7" t="s">
        <v>72</v>
      </c>
      <c r="D7" t="s">
        <v>73</v>
      </c>
      <c r="E7">
        <v>2010</v>
      </c>
      <c r="F7" s="11">
        <v>9450</v>
      </c>
    </row>
    <row r="8" spans="2:6" ht="18.75" customHeight="1">
      <c r="B8" t="s">
        <v>261</v>
      </c>
      <c r="D8">
        <f>SUBTOTAL(103,[商品名])</f>
        <v>2</v>
      </c>
      <c r="F8" s="11">
        <f>SUBTOTAL(109,[金額])</f>
        <v>15750</v>
      </c>
    </row>
  </sheetData>
  <phoneticPr fontId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B2:F165"/>
  <sheetViews>
    <sheetView workbookViewId="0"/>
  </sheetViews>
  <sheetFormatPr defaultRowHeight="18.75" customHeight="1"/>
  <cols>
    <col min="1" max="1" width="3.125" customWidth="1"/>
    <col min="2" max="2" width="4.875" customWidth="1"/>
    <col min="3" max="3" width="42.125" bestFit="1" customWidth="1"/>
    <col min="4" max="4" width="55.375" bestFit="1" customWidth="1"/>
    <col min="5" max="5" width="5.5" bestFit="1" customWidth="1"/>
    <col min="6" max="6" width="14.125" bestFit="1" customWidth="1"/>
  </cols>
  <sheetData>
    <row r="2" spans="2:6" ht="18.75" customHeight="1">
      <c r="C2" s="2" t="s">
        <v>0</v>
      </c>
    </row>
    <row r="3" spans="2:6" ht="18.75" customHeight="1">
      <c r="C3" s="2" t="s">
        <v>259</v>
      </c>
    </row>
    <row r="5" spans="2:6" ht="18.75" customHeight="1">
      <c r="B5" t="s">
        <v>239</v>
      </c>
      <c r="C5" t="s">
        <v>245</v>
      </c>
      <c r="D5" t="s">
        <v>240</v>
      </c>
      <c r="E5" t="s">
        <v>241</v>
      </c>
      <c r="F5" t="s">
        <v>242</v>
      </c>
    </row>
    <row r="6" spans="2:6" ht="18.75" customHeight="1">
      <c r="B6">
        <v>281</v>
      </c>
      <c r="C6" t="s">
        <v>250</v>
      </c>
      <c r="D6" t="s">
        <v>74</v>
      </c>
      <c r="E6">
        <v>2007</v>
      </c>
      <c r="F6" s="11">
        <v>25200</v>
      </c>
    </row>
    <row r="7" spans="2:6" ht="18.75" customHeight="1">
      <c r="B7">
        <v>282</v>
      </c>
      <c r="C7" t="s">
        <v>250</v>
      </c>
      <c r="D7" t="s">
        <v>75</v>
      </c>
      <c r="E7">
        <v>1970</v>
      </c>
      <c r="F7" s="11">
        <v>81900</v>
      </c>
    </row>
    <row r="8" spans="2:6" ht="18.75" customHeight="1">
      <c r="B8">
        <v>286</v>
      </c>
      <c r="C8" t="s">
        <v>250</v>
      </c>
      <c r="D8" t="s">
        <v>76</v>
      </c>
      <c r="E8">
        <v>2006</v>
      </c>
      <c r="F8" s="11">
        <v>37800</v>
      </c>
    </row>
    <row r="9" spans="2:6" ht="18.75" customHeight="1">
      <c r="B9">
        <v>287</v>
      </c>
      <c r="C9" t="s">
        <v>250</v>
      </c>
      <c r="D9" t="s">
        <v>77</v>
      </c>
      <c r="E9">
        <v>2002</v>
      </c>
      <c r="F9" s="11">
        <v>42000</v>
      </c>
    </row>
    <row r="10" spans="2:6" ht="18.75" customHeight="1">
      <c r="B10">
        <v>291</v>
      </c>
      <c r="C10" t="s">
        <v>250</v>
      </c>
      <c r="D10" t="s">
        <v>247</v>
      </c>
      <c r="E10">
        <v>2004</v>
      </c>
      <c r="F10" s="11">
        <v>25200</v>
      </c>
    </row>
    <row r="11" spans="2:6" ht="18.75" customHeight="1">
      <c r="B11">
        <v>292</v>
      </c>
      <c r="C11" t="s">
        <v>250</v>
      </c>
      <c r="D11" t="s">
        <v>78</v>
      </c>
      <c r="E11">
        <v>2005</v>
      </c>
      <c r="F11" s="11">
        <v>21000</v>
      </c>
    </row>
    <row r="12" spans="2:6" ht="18.75" customHeight="1">
      <c r="B12">
        <v>301</v>
      </c>
      <c r="C12" t="s">
        <v>251</v>
      </c>
      <c r="D12" t="s">
        <v>79</v>
      </c>
      <c r="E12">
        <v>2008</v>
      </c>
      <c r="F12" s="11">
        <v>126000</v>
      </c>
    </row>
    <row r="13" spans="2:6" ht="18.75" customHeight="1">
      <c r="B13">
        <v>302</v>
      </c>
      <c r="C13" t="s">
        <v>251</v>
      </c>
      <c r="D13" t="s">
        <v>80</v>
      </c>
      <c r="E13">
        <v>2006</v>
      </c>
      <c r="F13" s="11">
        <v>147000</v>
      </c>
    </row>
    <row r="14" spans="2:6" ht="18.75" customHeight="1">
      <c r="B14">
        <v>303</v>
      </c>
      <c r="C14" t="s">
        <v>251</v>
      </c>
      <c r="D14" t="s">
        <v>81</v>
      </c>
      <c r="E14">
        <v>1990</v>
      </c>
      <c r="F14" s="11">
        <v>189000</v>
      </c>
    </row>
    <row r="15" spans="2:6" ht="18.75" customHeight="1">
      <c r="B15">
        <v>306</v>
      </c>
      <c r="C15" t="s">
        <v>251</v>
      </c>
      <c r="D15" t="s">
        <v>82</v>
      </c>
      <c r="E15">
        <v>2000</v>
      </c>
      <c r="F15" s="11">
        <v>147000</v>
      </c>
    </row>
    <row r="16" spans="2:6" ht="18.75" customHeight="1">
      <c r="B16">
        <v>307</v>
      </c>
      <c r="C16" t="s">
        <v>251</v>
      </c>
      <c r="D16" t="s">
        <v>83</v>
      </c>
      <c r="E16">
        <v>1994</v>
      </c>
      <c r="F16" s="11">
        <v>84000</v>
      </c>
    </row>
    <row r="17" spans="2:6" ht="18.75" customHeight="1">
      <c r="B17">
        <v>308</v>
      </c>
      <c r="C17" t="s">
        <v>251</v>
      </c>
      <c r="D17" t="s">
        <v>84</v>
      </c>
      <c r="E17">
        <v>1993</v>
      </c>
      <c r="F17" s="11">
        <v>84000</v>
      </c>
    </row>
    <row r="18" spans="2:6" ht="18.75" customHeight="1">
      <c r="B18">
        <v>309</v>
      </c>
      <c r="C18" t="s">
        <v>251</v>
      </c>
      <c r="D18" t="s">
        <v>85</v>
      </c>
      <c r="E18">
        <v>1990</v>
      </c>
      <c r="F18" s="11">
        <v>147000</v>
      </c>
    </row>
    <row r="19" spans="2:6" ht="18.75" customHeight="1">
      <c r="B19">
        <v>310</v>
      </c>
      <c r="C19" t="s">
        <v>251</v>
      </c>
      <c r="D19" t="s">
        <v>86</v>
      </c>
      <c r="E19">
        <v>1979</v>
      </c>
      <c r="F19" s="11">
        <v>84000</v>
      </c>
    </row>
    <row r="20" spans="2:6" ht="18.75" customHeight="1">
      <c r="B20">
        <v>311</v>
      </c>
      <c r="C20" t="s">
        <v>251</v>
      </c>
      <c r="D20" t="s">
        <v>87</v>
      </c>
      <c r="E20">
        <v>2004</v>
      </c>
      <c r="F20" s="11">
        <v>77700</v>
      </c>
    </row>
    <row r="21" spans="2:6" ht="18.75" customHeight="1">
      <c r="B21">
        <v>312</v>
      </c>
      <c r="C21" t="s">
        <v>251</v>
      </c>
      <c r="D21" t="s">
        <v>88</v>
      </c>
      <c r="E21">
        <v>2002</v>
      </c>
      <c r="F21" s="11">
        <v>84000</v>
      </c>
    </row>
    <row r="22" spans="2:6" ht="18.75" customHeight="1">
      <c r="B22">
        <v>313</v>
      </c>
      <c r="C22" t="s">
        <v>251</v>
      </c>
      <c r="D22" t="s">
        <v>89</v>
      </c>
      <c r="E22">
        <v>2000</v>
      </c>
      <c r="F22" s="11">
        <v>147000</v>
      </c>
    </row>
    <row r="23" spans="2:6" ht="18.75" customHeight="1">
      <c r="B23">
        <v>314</v>
      </c>
      <c r="C23" t="s">
        <v>251</v>
      </c>
      <c r="D23" t="s">
        <v>90</v>
      </c>
      <c r="E23">
        <v>1999</v>
      </c>
      <c r="F23" s="11">
        <v>77700</v>
      </c>
    </row>
    <row r="24" spans="2:6" ht="18.75" customHeight="1">
      <c r="B24">
        <v>315</v>
      </c>
      <c r="C24" t="s">
        <v>251</v>
      </c>
      <c r="D24" t="s">
        <v>91</v>
      </c>
      <c r="E24">
        <v>1970</v>
      </c>
      <c r="F24" s="11">
        <v>105000</v>
      </c>
    </row>
    <row r="25" spans="2:6" ht="18.75" customHeight="1">
      <c r="B25">
        <v>316</v>
      </c>
      <c r="C25" t="s">
        <v>251</v>
      </c>
      <c r="D25" t="s">
        <v>92</v>
      </c>
      <c r="E25">
        <v>1999</v>
      </c>
      <c r="F25" s="11">
        <v>29400</v>
      </c>
    </row>
    <row r="26" spans="2:6" ht="18.75" customHeight="1">
      <c r="B26">
        <v>321</v>
      </c>
      <c r="C26" t="s">
        <v>251</v>
      </c>
      <c r="D26" t="s">
        <v>93</v>
      </c>
      <c r="E26">
        <v>2007</v>
      </c>
      <c r="F26" s="11">
        <v>29400</v>
      </c>
    </row>
    <row r="27" spans="2:6" ht="18.75" customHeight="1">
      <c r="B27">
        <v>326</v>
      </c>
      <c r="C27" t="s">
        <v>251</v>
      </c>
      <c r="D27" t="s">
        <v>94</v>
      </c>
      <c r="E27">
        <v>2005</v>
      </c>
      <c r="F27" s="11">
        <v>14700</v>
      </c>
    </row>
    <row r="28" spans="2:6" ht="18.75" customHeight="1">
      <c r="B28">
        <v>327</v>
      </c>
      <c r="C28" t="s">
        <v>251</v>
      </c>
      <c r="D28" t="s">
        <v>95</v>
      </c>
      <c r="E28">
        <v>1997</v>
      </c>
      <c r="F28" s="11">
        <v>16800</v>
      </c>
    </row>
    <row r="29" spans="2:6" ht="18.75" customHeight="1">
      <c r="B29">
        <v>328</v>
      </c>
      <c r="C29" t="s">
        <v>251</v>
      </c>
      <c r="D29" t="s">
        <v>96</v>
      </c>
      <c r="E29">
        <v>2007</v>
      </c>
      <c r="F29" s="11">
        <v>29400</v>
      </c>
    </row>
    <row r="30" spans="2:6" ht="18.75" customHeight="1">
      <c r="B30">
        <v>329</v>
      </c>
      <c r="C30" t="s">
        <v>251</v>
      </c>
      <c r="D30" t="s">
        <v>97</v>
      </c>
      <c r="E30">
        <v>2006</v>
      </c>
      <c r="F30" s="11">
        <v>18900</v>
      </c>
    </row>
    <row r="31" spans="2:6" ht="18.75" customHeight="1">
      <c r="B31">
        <v>330</v>
      </c>
      <c r="C31" t="s">
        <v>251</v>
      </c>
      <c r="D31" t="s">
        <v>98</v>
      </c>
      <c r="E31">
        <v>2006</v>
      </c>
      <c r="F31" s="11">
        <v>12600</v>
      </c>
    </row>
    <row r="32" spans="2:6" ht="18.75" customHeight="1">
      <c r="B32">
        <v>336</v>
      </c>
      <c r="C32" t="s">
        <v>252</v>
      </c>
      <c r="D32" t="s">
        <v>99</v>
      </c>
      <c r="E32">
        <v>1990</v>
      </c>
      <c r="F32" s="11">
        <v>60900</v>
      </c>
    </row>
    <row r="33" spans="2:6" ht="18.75" customHeight="1">
      <c r="B33">
        <v>341</v>
      </c>
      <c r="C33" t="s">
        <v>252</v>
      </c>
      <c r="D33" t="s">
        <v>100</v>
      </c>
      <c r="E33">
        <v>1999</v>
      </c>
      <c r="F33" s="11">
        <v>37800</v>
      </c>
    </row>
    <row r="34" spans="2:6" ht="18.75" customHeight="1">
      <c r="B34">
        <v>342</v>
      </c>
      <c r="C34" t="s">
        <v>252</v>
      </c>
      <c r="D34" t="s">
        <v>101</v>
      </c>
      <c r="E34">
        <v>1990</v>
      </c>
      <c r="F34" s="11">
        <v>39900</v>
      </c>
    </row>
    <row r="35" spans="2:6" ht="18.75" customHeight="1">
      <c r="B35">
        <v>346</v>
      </c>
      <c r="C35" t="s">
        <v>252</v>
      </c>
      <c r="D35" t="s">
        <v>102</v>
      </c>
      <c r="E35">
        <v>2004</v>
      </c>
      <c r="F35" s="11">
        <v>16800</v>
      </c>
    </row>
    <row r="36" spans="2:6" ht="18.75" customHeight="1">
      <c r="B36">
        <v>347</v>
      </c>
      <c r="C36" t="s">
        <v>252</v>
      </c>
      <c r="D36" t="s">
        <v>103</v>
      </c>
      <c r="E36">
        <v>2005</v>
      </c>
      <c r="F36" s="11">
        <v>18900</v>
      </c>
    </row>
    <row r="37" spans="2:6" ht="18.75" customHeight="1">
      <c r="B37">
        <v>348</v>
      </c>
      <c r="C37" t="s">
        <v>252</v>
      </c>
      <c r="D37" t="s">
        <v>104</v>
      </c>
      <c r="E37">
        <v>2007</v>
      </c>
      <c r="F37" s="11">
        <v>12600</v>
      </c>
    </row>
    <row r="38" spans="2:6" ht="18.75" customHeight="1">
      <c r="B38">
        <v>351</v>
      </c>
      <c r="C38" t="s">
        <v>253</v>
      </c>
      <c r="D38" t="s">
        <v>105</v>
      </c>
      <c r="E38">
        <v>2002</v>
      </c>
      <c r="F38" s="11">
        <v>77700</v>
      </c>
    </row>
    <row r="39" spans="2:6" ht="18.75" customHeight="1">
      <c r="B39">
        <v>352</v>
      </c>
      <c r="C39" t="s">
        <v>253</v>
      </c>
      <c r="D39" t="s">
        <v>106</v>
      </c>
      <c r="E39">
        <v>2000</v>
      </c>
      <c r="F39" s="11">
        <v>147000</v>
      </c>
    </row>
    <row r="40" spans="2:6" ht="18.75" customHeight="1">
      <c r="B40">
        <v>353</v>
      </c>
      <c r="C40" t="s">
        <v>253</v>
      </c>
      <c r="D40" t="s">
        <v>107</v>
      </c>
      <c r="E40">
        <v>1996</v>
      </c>
      <c r="F40" s="11">
        <v>78750</v>
      </c>
    </row>
    <row r="41" spans="2:6" ht="18.75" customHeight="1">
      <c r="B41">
        <v>354</v>
      </c>
      <c r="C41" t="s">
        <v>253</v>
      </c>
      <c r="D41" t="s">
        <v>108</v>
      </c>
      <c r="E41">
        <v>1995</v>
      </c>
      <c r="F41" s="11">
        <v>84000</v>
      </c>
    </row>
    <row r="42" spans="2:6" ht="18.75" customHeight="1">
      <c r="B42">
        <v>361</v>
      </c>
      <c r="C42" t="s">
        <v>253</v>
      </c>
      <c r="D42" t="s">
        <v>109</v>
      </c>
      <c r="E42">
        <v>2006</v>
      </c>
      <c r="F42" s="11">
        <v>25200</v>
      </c>
    </row>
    <row r="43" spans="2:6" ht="18.75" customHeight="1">
      <c r="B43">
        <v>362</v>
      </c>
      <c r="C43" t="s">
        <v>253</v>
      </c>
      <c r="D43" t="s">
        <v>110</v>
      </c>
      <c r="E43">
        <v>2007</v>
      </c>
      <c r="F43" s="11">
        <v>14700</v>
      </c>
    </row>
    <row r="44" spans="2:6" ht="18.75" customHeight="1">
      <c r="B44">
        <v>363</v>
      </c>
      <c r="C44" t="s">
        <v>253</v>
      </c>
      <c r="D44" t="s">
        <v>111</v>
      </c>
      <c r="E44">
        <v>2005</v>
      </c>
      <c r="F44" s="11">
        <v>25200</v>
      </c>
    </row>
    <row r="45" spans="2:6" ht="18.75" customHeight="1">
      <c r="B45">
        <v>364</v>
      </c>
      <c r="C45" t="s">
        <v>253</v>
      </c>
      <c r="D45" t="s">
        <v>112</v>
      </c>
      <c r="E45">
        <v>1999</v>
      </c>
      <c r="F45" s="11">
        <v>39900</v>
      </c>
    </row>
    <row r="46" spans="2:6" ht="18.75" customHeight="1">
      <c r="B46">
        <v>365</v>
      </c>
      <c r="C46" t="s">
        <v>253</v>
      </c>
      <c r="D46" t="s">
        <v>113</v>
      </c>
      <c r="E46">
        <v>1997</v>
      </c>
      <c r="F46" s="11">
        <v>14700</v>
      </c>
    </row>
    <row r="47" spans="2:6" ht="18.75" customHeight="1">
      <c r="B47">
        <v>366</v>
      </c>
      <c r="C47" t="s">
        <v>253</v>
      </c>
      <c r="D47" t="s">
        <v>114</v>
      </c>
      <c r="E47">
        <v>2008</v>
      </c>
      <c r="F47" s="11">
        <v>27300</v>
      </c>
    </row>
    <row r="48" spans="2:6" ht="18.75" customHeight="1">
      <c r="B48">
        <v>367</v>
      </c>
      <c r="C48" t="s">
        <v>253</v>
      </c>
      <c r="D48" t="s">
        <v>115</v>
      </c>
      <c r="E48">
        <v>2005</v>
      </c>
      <c r="F48" s="11">
        <v>18900</v>
      </c>
    </row>
    <row r="49" spans="2:6" ht="18.75" customHeight="1">
      <c r="B49">
        <v>371</v>
      </c>
      <c r="C49" t="s">
        <v>254</v>
      </c>
      <c r="D49" t="s">
        <v>116</v>
      </c>
      <c r="E49">
        <v>2006</v>
      </c>
      <c r="F49" s="11">
        <v>12600</v>
      </c>
    </row>
    <row r="50" spans="2:6" ht="18.75" customHeight="1">
      <c r="B50">
        <v>372</v>
      </c>
      <c r="C50" t="s">
        <v>254</v>
      </c>
      <c r="D50" t="s">
        <v>117</v>
      </c>
      <c r="E50">
        <v>2001</v>
      </c>
      <c r="F50" s="11">
        <v>12600</v>
      </c>
    </row>
    <row r="51" spans="2:6" ht="18.75" customHeight="1">
      <c r="B51">
        <v>373</v>
      </c>
      <c r="C51" t="s">
        <v>254</v>
      </c>
      <c r="D51" t="s">
        <v>118</v>
      </c>
      <c r="E51">
        <v>2003</v>
      </c>
      <c r="F51" s="11">
        <v>8400</v>
      </c>
    </row>
    <row r="52" spans="2:6" ht="18.75" customHeight="1">
      <c r="B52">
        <v>381</v>
      </c>
      <c r="C52" t="s">
        <v>255</v>
      </c>
      <c r="D52" t="s">
        <v>119</v>
      </c>
      <c r="E52">
        <v>2000</v>
      </c>
      <c r="F52" s="11">
        <v>147000</v>
      </c>
    </row>
    <row r="53" spans="2:6" ht="18.75" customHeight="1">
      <c r="B53">
        <v>382</v>
      </c>
      <c r="C53" t="s">
        <v>255</v>
      </c>
      <c r="D53" t="s">
        <v>120</v>
      </c>
      <c r="E53">
        <v>1989</v>
      </c>
      <c r="F53" s="11">
        <v>147000</v>
      </c>
    </row>
    <row r="54" spans="2:6" ht="18.75" customHeight="1">
      <c r="B54">
        <v>391</v>
      </c>
      <c r="C54" t="s">
        <v>255</v>
      </c>
      <c r="D54" t="s">
        <v>121</v>
      </c>
      <c r="E54">
        <v>1996</v>
      </c>
      <c r="F54" s="11">
        <v>39900</v>
      </c>
    </row>
    <row r="55" spans="2:6" ht="18.75" customHeight="1">
      <c r="B55">
        <v>392</v>
      </c>
      <c r="C55" t="s">
        <v>255</v>
      </c>
      <c r="D55" t="s">
        <v>122</v>
      </c>
      <c r="E55">
        <v>1995</v>
      </c>
      <c r="F55" s="11">
        <v>39900</v>
      </c>
    </row>
    <row r="56" spans="2:6" ht="18.75" customHeight="1">
      <c r="B56">
        <v>401</v>
      </c>
      <c r="C56" t="s">
        <v>255</v>
      </c>
      <c r="D56" t="s">
        <v>123</v>
      </c>
      <c r="E56">
        <v>2006</v>
      </c>
      <c r="F56" s="11">
        <v>16800</v>
      </c>
    </row>
    <row r="57" spans="2:6" ht="18.75" customHeight="1">
      <c r="B57">
        <v>402</v>
      </c>
      <c r="C57" t="s">
        <v>255</v>
      </c>
      <c r="D57" t="s">
        <v>124</v>
      </c>
      <c r="E57">
        <v>2000</v>
      </c>
      <c r="F57" s="11">
        <v>25200</v>
      </c>
    </row>
    <row r="58" spans="2:6" ht="18.75" customHeight="1">
      <c r="B58">
        <v>403</v>
      </c>
      <c r="C58" t="s">
        <v>255</v>
      </c>
      <c r="D58" t="s">
        <v>125</v>
      </c>
      <c r="E58">
        <v>1998</v>
      </c>
      <c r="F58" s="11">
        <v>18900</v>
      </c>
    </row>
    <row r="59" spans="2:6" ht="18.75" customHeight="1">
      <c r="B59">
        <v>404</v>
      </c>
      <c r="C59" t="s">
        <v>255</v>
      </c>
      <c r="D59" t="s">
        <v>126</v>
      </c>
      <c r="E59">
        <v>2004</v>
      </c>
      <c r="F59" s="11">
        <v>25200</v>
      </c>
    </row>
    <row r="60" spans="2:6" ht="18.75" customHeight="1">
      <c r="B60">
        <v>411</v>
      </c>
      <c r="C60" t="s">
        <v>256</v>
      </c>
      <c r="D60" t="s">
        <v>127</v>
      </c>
      <c r="E60">
        <v>1997</v>
      </c>
      <c r="F60" s="11">
        <v>84000</v>
      </c>
    </row>
    <row r="61" spans="2:6" ht="18.75" customHeight="1">
      <c r="B61">
        <v>421</v>
      </c>
      <c r="C61" t="s">
        <v>256</v>
      </c>
      <c r="D61" t="s">
        <v>128</v>
      </c>
      <c r="E61">
        <v>1999</v>
      </c>
      <c r="F61" s="11">
        <v>63000</v>
      </c>
    </row>
    <row r="62" spans="2:6" ht="18.75" customHeight="1">
      <c r="B62">
        <v>422</v>
      </c>
      <c r="C62" t="s">
        <v>256</v>
      </c>
      <c r="D62" t="s">
        <v>129</v>
      </c>
      <c r="E62">
        <v>1976</v>
      </c>
      <c r="F62" s="11">
        <v>73500</v>
      </c>
    </row>
    <row r="63" spans="2:6" ht="18.75" customHeight="1">
      <c r="B63">
        <v>431</v>
      </c>
      <c r="C63" t="s">
        <v>256</v>
      </c>
      <c r="D63" t="s">
        <v>130</v>
      </c>
      <c r="E63">
        <v>1985</v>
      </c>
      <c r="F63" s="11">
        <v>39900</v>
      </c>
    </row>
    <row r="64" spans="2:6" ht="18.75" customHeight="1">
      <c r="B64">
        <v>432</v>
      </c>
      <c r="C64" t="s">
        <v>256</v>
      </c>
      <c r="D64" t="s">
        <v>131</v>
      </c>
      <c r="E64">
        <v>2007</v>
      </c>
      <c r="F64" s="11">
        <v>37800</v>
      </c>
    </row>
    <row r="65" spans="2:6" ht="18.75" customHeight="1">
      <c r="B65">
        <v>433</v>
      </c>
      <c r="C65" t="s">
        <v>256</v>
      </c>
      <c r="D65" t="s">
        <v>132</v>
      </c>
      <c r="E65">
        <v>2007</v>
      </c>
      <c r="F65" s="11">
        <v>18900</v>
      </c>
    </row>
    <row r="66" spans="2:6" ht="18.75" customHeight="1">
      <c r="B66">
        <v>434</v>
      </c>
      <c r="C66" t="s">
        <v>256</v>
      </c>
      <c r="D66" t="s">
        <v>133</v>
      </c>
      <c r="E66">
        <v>2006</v>
      </c>
      <c r="F66" s="11">
        <v>39900</v>
      </c>
    </row>
    <row r="67" spans="2:6" ht="18.75" customHeight="1">
      <c r="B67">
        <v>435</v>
      </c>
      <c r="C67" t="s">
        <v>256</v>
      </c>
      <c r="D67" t="s">
        <v>134</v>
      </c>
      <c r="E67">
        <v>2005</v>
      </c>
      <c r="F67" s="11">
        <v>94500</v>
      </c>
    </row>
    <row r="68" spans="2:6" ht="18.75" customHeight="1">
      <c r="B68">
        <v>436</v>
      </c>
      <c r="C68" t="s">
        <v>256</v>
      </c>
      <c r="D68" t="s">
        <v>135</v>
      </c>
      <c r="E68">
        <v>2001</v>
      </c>
      <c r="F68" s="11">
        <v>18900</v>
      </c>
    </row>
    <row r="69" spans="2:6" ht="18.75" customHeight="1">
      <c r="B69">
        <v>437</v>
      </c>
      <c r="C69" t="s">
        <v>256</v>
      </c>
      <c r="D69" t="s">
        <v>136</v>
      </c>
      <c r="E69">
        <v>2006</v>
      </c>
      <c r="F69" s="11">
        <v>18900</v>
      </c>
    </row>
    <row r="70" spans="2:6" ht="18.75" customHeight="1">
      <c r="B70">
        <v>438</v>
      </c>
      <c r="C70" t="s">
        <v>256</v>
      </c>
      <c r="D70" t="s">
        <v>137</v>
      </c>
      <c r="E70">
        <v>1993</v>
      </c>
      <c r="F70" s="11">
        <v>16800</v>
      </c>
    </row>
    <row r="71" spans="2:6" ht="18.75" customHeight="1">
      <c r="B71">
        <v>439</v>
      </c>
      <c r="C71" t="s">
        <v>256</v>
      </c>
      <c r="D71" t="s">
        <v>138</v>
      </c>
      <c r="E71">
        <v>2006</v>
      </c>
      <c r="F71" s="11">
        <v>14700</v>
      </c>
    </row>
    <row r="72" spans="2:6" ht="18.75" customHeight="1">
      <c r="B72">
        <v>440</v>
      </c>
      <c r="C72" t="s">
        <v>256</v>
      </c>
      <c r="D72" t="s">
        <v>139</v>
      </c>
      <c r="E72">
        <v>2005</v>
      </c>
      <c r="F72" s="11">
        <v>25200</v>
      </c>
    </row>
    <row r="73" spans="2:6" ht="18.75" customHeight="1">
      <c r="B73">
        <v>443</v>
      </c>
      <c r="C73" t="s">
        <v>256</v>
      </c>
      <c r="D73" t="s">
        <v>140</v>
      </c>
      <c r="E73">
        <v>2005</v>
      </c>
      <c r="F73" s="11">
        <v>12600</v>
      </c>
    </row>
    <row r="74" spans="2:6" ht="18.75" customHeight="1">
      <c r="B74">
        <v>445</v>
      </c>
      <c r="C74" t="s">
        <v>256</v>
      </c>
      <c r="D74" t="s">
        <v>141</v>
      </c>
      <c r="E74">
        <v>2001</v>
      </c>
      <c r="F74" s="11">
        <v>10500</v>
      </c>
    </row>
    <row r="75" spans="2:6" ht="18.75" customHeight="1">
      <c r="B75">
        <v>451</v>
      </c>
      <c r="C75" t="s">
        <v>257</v>
      </c>
      <c r="D75" t="s">
        <v>142</v>
      </c>
      <c r="E75">
        <v>1998</v>
      </c>
      <c r="F75" s="11">
        <v>399000</v>
      </c>
    </row>
    <row r="76" spans="2:6" ht="18.75" customHeight="1">
      <c r="B76">
        <v>452</v>
      </c>
      <c r="C76" t="s">
        <v>257</v>
      </c>
      <c r="D76" t="s">
        <v>143</v>
      </c>
      <c r="E76">
        <v>1985</v>
      </c>
      <c r="F76" s="11">
        <v>420000</v>
      </c>
    </row>
    <row r="77" spans="2:6" ht="18.75" customHeight="1">
      <c r="B77">
        <v>453</v>
      </c>
      <c r="C77" t="s">
        <v>257</v>
      </c>
      <c r="D77" t="s">
        <v>144</v>
      </c>
      <c r="E77">
        <v>1983</v>
      </c>
      <c r="F77" s="11">
        <v>315000</v>
      </c>
    </row>
    <row r="78" spans="2:6" ht="18.75" customHeight="1">
      <c r="B78">
        <v>454</v>
      </c>
      <c r="C78" t="s">
        <v>257</v>
      </c>
      <c r="D78" t="s">
        <v>145</v>
      </c>
      <c r="E78">
        <v>1977</v>
      </c>
      <c r="F78" s="11">
        <v>252000</v>
      </c>
    </row>
    <row r="79" spans="2:6" ht="18.75" customHeight="1">
      <c r="B79">
        <v>455</v>
      </c>
      <c r="C79" t="s">
        <v>257</v>
      </c>
      <c r="D79" t="s">
        <v>146</v>
      </c>
      <c r="E79">
        <v>1973</v>
      </c>
      <c r="F79" s="11">
        <v>252000</v>
      </c>
    </row>
    <row r="80" spans="2:6" ht="18.75" customHeight="1">
      <c r="B80">
        <v>461</v>
      </c>
      <c r="C80" t="s">
        <v>257</v>
      </c>
      <c r="D80" t="s">
        <v>147</v>
      </c>
      <c r="E80">
        <v>1990</v>
      </c>
      <c r="F80" s="11">
        <v>94500</v>
      </c>
    </row>
    <row r="81" spans="2:6" ht="18.75" customHeight="1">
      <c r="B81">
        <v>462</v>
      </c>
      <c r="C81" t="s">
        <v>257</v>
      </c>
      <c r="D81" t="s">
        <v>148</v>
      </c>
      <c r="E81">
        <v>1995</v>
      </c>
      <c r="F81" s="11">
        <v>58800</v>
      </c>
    </row>
    <row r="82" spans="2:6" ht="18.75" customHeight="1">
      <c r="B82">
        <v>463</v>
      </c>
      <c r="C82" t="s">
        <v>257</v>
      </c>
      <c r="D82" t="s">
        <v>149</v>
      </c>
      <c r="E82">
        <v>1999</v>
      </c>
      <c r="F82" s="11">
        <v>294000</v>
      </c>
    </row>
    <row r="83" spans="2:6" ht="18.75" customHeight="1">
      <c r="B83">
        <v>464</v>
      </c>
      <c r="C83" t="s">
        <v>257</v>
      </c>
      <c r="D83" t="s">
        <v>150</v>
      </c>
      <c r="E83">
        <v>2006</v>
      </c>
      <c r="F83" s="11">
        <v>25200</v>
      </c>
    </row>
    <row r="84" spans="2:6" ht="18.75" customHeight="1">
      <c r="B84">
        <v>465</v>
      </c>
      <c r="C84" t="s">
        <v>257</v>
      </c>
      <c r="D84" t="s">
        <v>151</v>
      </c>
      <c r="E84">
        <v>2001</v>
      </c>
      <c r="F84" s="11">
        <v>18900</v>
      </c>
    </row>
    <row r="85" spans="2:6" ht="18.75" customHeight="1">
      <c r="B85">
        <v>466</v>
      </c>
      <c r="C85" t="s">
        <v>257</v>
      </c>
      <c r="D85" t="s">
        <v>152</v>
      </c>
      <c r="E85">
        <v>1995</v>
      </c>
      <c r="F85" s="11">
        <v>33600</v>
      </c>
    </row>
    <row r="86" spans="2:6" ht="18.75" customHeight="1">
      <c r="B86">
        <v>467</v>
      </c>
      <c r="C86" t="s">
        <v>257</v>
      </c>
      <c r="D86" t="s">
        <v>153</v>
      </c>
      <c r="E86">
        <v>2007</v>
      </c>
      <c r="F86" s="11">
        <v>12600</v>
      </c>
    </row>
    <row r="87" spans="2:6" ht="18.75" customHeight="1">
      <c r="B87">
        <v>468</v>
      </c>
      <c r="C87" t="s">
        <v>257</v>
      </c>
      <c r="D87" t="s">
        <v>154</v>
      </c>
      <c r="E87">
        <v>1998</v>
      </c>
      <c r="F87" s="11">
        <v>10500</v>
      </c>
    </row>
    <row r="88" spans="2:6" ht="18.75" customHeight="1">
      <c r="B88">
        <v>471</v>
      </c>
      <c r="C88" t="s">
        <v>155</v>
      </c>
      <c r="D88" t="s">
        <v>156</v>
      </c>
      <c r="E88">
        <v>2006</v>
      </c>
      <c r="F88" s="11">
        <v>16800</v>
      </c>
    </row>
    <row r="89" spans="2:6" ht="18.75" customHeight="1">
      <c r="B89">
        <v>472</v>
      </c>
      <c r="C89" t="s">
        <v>155</v>
      </c>
      <c r="D89" t="s">
        <v>157</v>
      </c>
      <c r="E89">
        <v>2006</v>
      </c>
      <c r="F89" s="11">
        <v>12600</v>
      </c>
    </row>
    <row r="90" spans="2:6" ht="18.75" customHeight="1">
      <c r="B90">
        <v>473</v>
      </c>
      <c r="C90" t="s">
        <v>155</v>
      </c>
      <c r="D90" t="s">
        <v>158</v>
      </c>
      <c r="E90">
        <v>2006</v>
      </c>
      <c r="F90" s="11">
        <v>8400</v>
      </c>
    </row>
    <row r="91" spans="2:6" ht="18.75" customHeight="1">
      <c r="B91">
        <v>474</v>
      </c>
      <c r="C91" t="s">
        <v>155</v>
      </c>
      <c r="D91" t="s">
        <v>159</v>
      </c>
      <c r="E91">
        <v>2010</v>
      </c>
      <c r="F91" s="11">
        <v>6300</v>
      </c>
    </row>
    <row r="92" spans="2:6" ht="18.75" customHeight="1">
      <c r="B92">
        <v>501</v>
      </c>
      <c r="C92" t="s">
        <v>248</v>
      </c>
      <c r="D92" t="s">
        <v>160</v>
      </c>
      <c r="E92">
        <v>2003</v>
      </c>
      <c r="F92" s="11">
        <v>39900</v>
      </c>
    </row>
    <row r="93" spans="2:6" ht="18.75" customHeight="1">
      <c r="B93">
        <v>502</v>
      </c>
      <c r="C93" t="s">
        <v>248</v>
      </c>
      <c r="D93" t="s">
        <v>161</v>
      </c>
      <c r="E93">
        <v>2007</v>
      </c>
      <c r="F93" s="11">
        <v>50400</v>
      </c>
    </row>
    <row r="94" spans="2:6" ht="18.75" customHeight="1">
      <c r="B94">
        <v>503</v>
      </c>
      <c r="C94" t="s">
        <v>248</v>
      </c>
      <c r="D94" t="s">
        <v>162</v>
      </c>
      <c r="E94">
        <v>1995</v>
      </c>
      <c r="F94" s="11">
        <v>102900</v>
      </c>
    </row>
    <row r="95" spans="2:6" ht="18.75" customHeight="1">
      <c r="B95">
        <v>504</v>
      </c>
      <c r="C95" t="s">
        <v>248</v>
      </c>
      <c r="D95" t="s">
        <v>163</v>
      </c>
      <c r="E95">
        <v>2003</v>
      </c>
      <c r="F95" s="11">
        <v>33600</v>
      </c>
    </row>
    <row r="96" spans="2:6" ht="18.75" customHeight="1">
      <c r="B96">
        <v>505</v>
      </c>
      <c r="C96" t="s">
        <v>248</v>
      </c>
      <c r="D96" t="s">
        <v>164</v>
      </c>
      <c r="E96">
        <v>2005</v>
      </c>
      <c r="F96" s="11">
        <v>25200</v>
      </c>
    </row>
    <row r="97" spans="2:6" ht="18.75" customHeight="1">
      <c r="B97">
        <v>506</v>
      </c>
      <c r="C97" t="s">
        <v>248</v>
      </c>
      <c r="D97" t="s">
        <v>165</v>
      </c>
      <c r="E97">
        <v>2005</v>
      </c>
      <c r="F97" s="11">
        <v>16800</v>
      </c>
    </row>
    <row r="98" spans="2:6" ht="18.75" customHeight="1">
      <c r="B98">
        <v>507</v>
      </c>
      <c r="C98" t="s">
        <v>248</v>
      </c>
      <c r="D98" t="s">
        <v>166</v>
      </c>
      <c r="E98">
        <v>2007</v>
      </c>
      <c r="F98" s="11">
        <v>21000</v>
      </c>
    </row>
    <row r="99" spans="2:6" ht="18.75" customHeight="1">
      <c r="B99">
        <v>508</v>
      </c>
      <c r="C99" t="s">
        <v>248</v>
      </c>
      <c r="D99" t="s">
        <v>167</v>
      </c>
      <c r="E99">
        <v>2001</v>
      </c>
      <c r="F99" s="11">
        <v>12600</v>
      </c>
    </row>
    <row r="100" spans="2:6" ht="18.75" customHeight="1">
      <c r="B100">
        <v>511</v>
      </c>
      <c r="C100" t="s">
        <v>248</v>
      </c>
      <c r="D100" t="s">
        <v>168</v>
      </c>
      <c r="E100">
        <v>2005</v>
      </c>
      <c r="F100" s="11">
        <v>25200</v>
      </c>
    </row>
    <row r="101" spans="2:6" ht="18.75" customHeight="1">
      <c r="B101">
        <v>512</v>
      </c>
      <c r="C101" t="s">
        <v>248</v>
      </c>
      <c r="D101" t="s">
        <v>169</v>
      </c>
      <c r="E101">
        <v>2004</v>
      </c>
      <c r="F101" s="11">
        <v>18900</v>
      </c>
    </row>
    <row r="102" spans="2:6" ht="18.75" customHeight="1">
      <c r="B102">
        <v>513</v>
      </c>
      <c r="C102" t="s">
        <v>248</v>
      </c>
      <c r="D102" t="s">
        <v>170</v>
      </c>
      <c r="E102">
        <v>2005</v>
      </c>
      <c r="F102" s="11">
        <v>12600</v>
      </c>
    </row>
    <row r="103" spans="2:6" ht="18.75" customHeight="1">
      <c r="B103">
        <v>514</v>
      </c>
      <c r="C103" t="s">
        <v>248</v>
      </c>
      <c r="D103" t="s">
        <v>171</v>
      </c>
      <c r="E103">
        <v>2007</v>
      </c>
      <c r="F103" s="11">
        <v>16800</v>
      </c>
    </row>
    <row r="104" spans="2:6" ht="18.75" customHeight="1">
      <c r="B104">
        <v>521</v>
      </c>
      <c r="C104" t="s">
        <v>248</v>
      </c>
      <c r="D104" t="s">
        <v>172</v>
      </c>
      <c r="E104">
        <v>2006</v>
      </c>
      <c r="F104" s="11">
        <v>42000</v>
      </c>
    </row>
    <row r="105" spans="2:6" ht="18.75" customHeight="1">
      <c r="B105">
        <v>522</v>
      </c>
      <c r="C105" t="s">
        <v>248</v>
      </c>
      <c r="D105" t="s">
        <v>173</v>
      </c>
      <c r="E105">
        <v>1999</v>
      </c>
      <c r="F105" s="11">
        <v>18900</v>
      </c>
    </row>
    <row r="106" spans="2:6" ht="18.75" customHeight="1">
      <c r="B106">
        <v>523</v>
      </c>
      <c r="C106" t="s">
        <v>248</v>
      </c>
      <c r="D106" t="s">
        <v>174</v>
      </c>
      <c r="E106">
        <v>1995</v>
      </c>
      <c r="F106" s="11">
        <v>16800</v>
      </c>
    </row>
    <row r="107" spans="2:6" ht="18.75" customHeight="1">
      <c r="B107">
        <v>526</v>
      </c>
      <c r="C107" t="s">
        <v>248</v>
      </c>
      <c r="D107" t="s">
        <v>175</v>
      </c>
      <c r="E107">
        <v>2003</v>
      </c>
      <c r="F107" s="11">
        <v>37800</v>
      </c>
    </row>
    <row r="108" spans="2:6" ht="18.75" customHeight="1">
      <c r="B108">
        <v>530</v>
      </c>
      <c r="C108" t="s">
        <v>248</v>
      </c>
      <c r="D108" t="s">
        <v>176</v>
      </c>
      <c r="E108">
        <v>2000</v>
      </c>
      <c r="F108" s="11">
        <v>945000</v>
      </c>
    </row>
    <row r="109" spans="2:6" ht="18.75" customHeight="1">
      <c r="B109">
        <v>531</v>
      </c>
      <c r="C109" t="s">
        <v>248</v>
      </c>
      <c r="D109" t="s">
        <v>177</v>
      </c>
      <c r="E109">
        <v>2001</v>
      </c>
      <c r="F109" s="11">
        <v>840000</v>
      </c>
    </row>
    <row r="110" spans="2:6" ht="18.75" customHeight="1">
      <c r="B110">
        <v>532</v>
      </c>
      <c r="C110" t="s">
        <v>248</v>
      </c>
      <c r="D110" t="s">
        <v>178</v>
      </c>
      <c r="E110">
        <v>1997</v>
      </c>
      <c r="F110" s="11">
        <v>1155000</v>
      </c>
    </row>
    <row r="111" spans="2:6" ht="18.75" customHeight="1">
      <c r="B111">
        <v>541</v>
      </c>
      <c r="C111" t="s">
        <v>248</v>
      </c>
      <c r="D111" t="s">
        <v>179</v>
      </c>
      <c r="E111">
        <v>2006</v>
      </c>
      <c r="F111" s="11">
        <v>157500</v>
      </c>
    </row>
    <row r="112" spans="2:6" ht="18.75" customHeight="1">
      <c r="B112">
        <v>542</v>
      </c>
      <c r="C112" t="s">
        <v>248</v>
      </c>
      <c r="D112" t="s">
        <v>180</v>
      </c>
      <c r="E112">
        <v>2005</v>
      </c>
      <c r="F112" s="11">
        <v>178500</v>
      </c>
    </row>
    <row r="113" spans="2:6" ht="18.75" customHeight="1">
      <c r="B113">
        <v>546</v>
      </c>
      <c r="C113" t="s">
        <v>248</v>
      </c>
      <c r="D113" t="s">
        <v>181</v>
      </c>
      <c r="E113">
        <v>2005</v>
      </c>
      <c r="F113" s="11">
        <v>155400</v>
      </c>
    </row>
    <row r="114" spans="2:6" ht="18.75" customHeight="1">
      <c r="B114">
        <v>547</v>
      </c>
      <c r="C114" t="s">
        <v>248</v>
      </c>
      <c r="D114" t="s">
        <v>182</v>
      </c>
      <c r="E114">
        <v>2000</v>
      </c>
      <c r="F114" s="11">
        <v>105000</v>
      </c>
    </row>
    <row r="115" spans="2:6" ht="18.75" customHeight="1">
      <c r="B115">
        <v>551</v>
      </c>
      <c r="C115" t="s">
        <v>248</v>
      </c>
      <c r="D115" t="s">
        <v>183</v>
      </c>
      <c r="E115">
        <v>2004</v>
      </c>
      <c r="F115" s="11">
        <v>105000</v>
      </c>
    </row>
    <row r="116" spans="2:6" ht="18.75" customHeight="1">
      <c r="B116">
        <v>552</v>
      </c>
      <c r="C116" t="s">
        <v>248</v>
      </c>
      <c r="D116" t="s">
        <v>184</v>
      </c>
      <c r="E116">
        <v>1999</v>
      </c>
      <c r="F116" s="11">
        <v>94500</v>
      </c>
    </row>
    <row r="117" spans="2:6" ht="18.75" customHeight="1">
      <c r="B117">
        <v>561</v>
      </c>
      <c r="C117" t="s">
        <v>248</v>
      </c>
      <c r="D117" t="s">
        <v>185</v>
      </c>
      <c r="E117">
        <v>2004</v>
      </c>
      <c r="F117" s="11">
        <v>86100</v>
      </c>
    </row>
    <row r="118" spans="2:6" ht="18.75" customHeight="1">
      <c r="B118">
        <v>562</v>
      </c>
      <c r="C118" t="s">
        <v>248</v>
      </c>
      <c r="D118" t="s">
        <v>186</v>
      </c>
      <c r="E118">
        <v>2000</v>
      </c>
      <c r="F118" s="11">
        <v>73500</v>
      </c>
    </row>
    <row r="119" spans="2:6" ht="18.75" customHeight="1">
      <c r="B119">
        <v>563</v>
      </c>
      <c r="C119" t="s">
        <v>248</v>
      </c>
      <c r="D119" t="s">
        <v>187</v>
      </c>
      <c r="E119">
        <v>1957</v>
      </c>
      <c r="F119" s="11">
        <v>126000</v>
      </c>
    </row>
    <row r="120" spans="2:6" ht="18.75" customHeight="1">
      <c r="B120">
        <v>571</v>
      </c>
      <c r="C120" t="s">
        <v>248</v>
      </c>
      <c r="D120" t="s">
        <v>188</v>
      </c>
      <c r="E120">
        <v>2007</v>
      </c>
      <c r="F120" s="11">
        <v>73500</v>
      </c>
    </row>
    <row r="121" spans="2:6" ht="18.75" customHeight="1">
      <c r="B121">
        <v>572</v>
      </c>
      <c r="C121" t="s">
        <v>248</v>
      </c>
      <c r="D121" t="s">
        <v>189</v>
      </c>
      <c r="E121">
        <v>2005</v>
      </c>
      <c r="F121" s="11">
        <v>84000</v>
      </c>
    </row>
    <row r="122" spans="2:6" ht="18.75" customHeight="1">
      <c r="B122">
        <v>573</v>
      </c>
      <c r="C122" t="s">
        <v>248</v>
      </c>
      <c r="D122" t="s">
        <v>190</v>
      </c>
      <c r="E122">
        <v>2008</v>
      </c>
      <c r="F122" s="11">
        <v>25200</v>
      </c>
    </row>
    <row r="123" spans="2:6" ht="18.75" customHeight="1">
      <c r="B123">
        <v>574</v>
      </c>
      <c r="C123" t="s">
        <v>248</v>
      </c>
      <c r="D123" t="s">
        <v>191</v>
      </c>
      <c r="E123">
        <v>2001</v>
      </c>
      <c r="F123" s="11">
        <v>33600</v>
      </c>
    </row>
    <row r="124" spans="2:6" ht="18.75" customHeight="1">
      <c r="B124">
        <v>576</v>
      </c>
      <c r="C124" t="s">
        <v>248</v>
      </c>
      <c r="D124" t="s">
        <v>192</v>
      </c>
      <c r="E124">
        <v>2004</v>
      </c>
      <c r="F124" s="11">
        <v>25200</v>
      </c>
    </row>
    <row r="125" spans="2:6" ht="18.75" customHeight="1">
      <c r="B125">
        <v>577</v>
      </c>
      <c r="C125" t="s">
        <v>248</v>
      </c>
      <c r="D125" t="s">
        <v>193</v>
      </c>
      <c r="E125">
        <v>2006</v>
      </c>
      <c r="F125" s="11">
        <v>18900</v>
      </c>
    </row>
    <row r="126" spans="2:6" ht="18.75" customHeight="1">
      <c r="B126">
        <v>578</v>
      </c>
      <c r="C126" t="s">
        <v>248</v>
      </c>
      <c r="D126" t="s">
        <v>194</v>
      </c>
      <c r="E126">
        <v>2005</v>
      </c>
      <c r="F126" s="11">
        <v>18900</v>
      </c>
    </row>
    <row r="127" spans="2:6" ht="18.75" customHeight="1">
      <c r="B127">
        <v>579</v>
      </c>
      <c r="C127" t="s">
        <v>248</v>
      </c>
      <c r="D127" t="s">
        <v>195</v>
      </c>
      <c r="E127">
        <v>2004</v>
      </c>
      <c r="F127" s="11">
        <v>12600</v>
      </c>
    </row>
    <row r="128" spans="2:6" ht="18.75" customHeight="1">
      <c r="B128">
        <v>581</v>
      </c>
      <c r="C128" t="s">
        <v>248</v>
      </c>
      <c r="D128" t="s">
        <v>196</v>
      </c>
      <c r="E128">
        <v>2006</v>
      </c>
      <c r="F128" s="11">
        <v>25200</v>
      </c>
    </row>
    <row r="129" spans="2:6" ht="18.75" customHeight="1">
      <c r="B129">
        <v>582</v>
      </c>
      <c r="C129" t="s">
        <v>248</v>
      </c>
      <c r="D129" t="s">
        <v>197</v>
      </c>
      <c r="E129">
        <v>2003</v>
      </c>
      <c r="F129" s="11">
        <v>14700</v>
      </c>
    </row>
    <row r="130" spans="2:6" ht="18.75" customHeight="1">
      <c r="B130">
        <v>586</v>
      </c>
      <c r="C130" t="s">
        <v>249</v>
      </c>
      <c r="D130" t="s">
        <v>198</v>
      </c>
      <c r="E130">
        <v>2002</v>
      </c>
      <c r="F130" s="11">
        <v>27300</v>
      </c>
    </row>
    <row r="131" spans="2:6" ht="18.75" customHeight="1">
      <c r="B131">
        <v>587</v>
      </c>
      <c r="C131" t="s">
        <v>249</v>
      </c>
      <c r="D131" t="s">
        <v>199</v>
      </c>
      <c r="E131">
        <v>1961</v>
      </c>
      <c r="F131" s="11">
        <v>189000</v>
      </c>
    </row>
    <row r="132" spans="2:6" ht="18.75" customHeight="1">
      <c r="B132">
        <v>591</v>
      </c>
      <c r="C132" t="s">
        <v>249</v>
      </c>
      <c r="D132" t="s">
        <v>200</v>
      </c>
      <c r="E132">
        <v>2007</v>
      </c>
      <c r="F132" s="11">
        <v>14700</v>
      </c>
    </row>
    <row r="133" spans="2:6" ht="18.75" customHeight="1">
      <c r="B133">
        <v>592</v>
      </c>
      <c r="C133" t="s">
        <v>249</v>
      </c>
      <c r="D133" t="s">
        <v>201</v>
      </c>
      <c r="E133">
        <v>1959</v>
      </c>
      <c r="F133" s="11">
        <v>126000</v>
      </c>
    </row>
    <row r="134" spans="2:6" ht="18.75" customHeight="1">
      <c r="B134">
        <v>601</v>
      </c>
      <c r="C134" t="s">
        <v>249</v>
      </c>
      <c r="D134" t="s">
        <v>202</v>
      </c>
      <c r="E134">
        <v>2001</v>
      </c>
      <c r="F134" s="11">
        <v>18900</v>
      </c>
    </row>
    <row r="135" spans="2:6" ht="18.75" customHeight="1">
      <c r="B135">
        <v>606</v>
      </c>
      <c r="C135" t="s">
        <v>249</v>
      </c>
      <c r="D135" t="s">
        <v>203</v>
      </c>
      <c r="E135">
        <v>1990</v>
      </c>
      <c r="F135" s="11">
        <v>39900</v>
      </c>
    </row>
    <row r="136" spans="2:6" ht="18.75" customHeight="1">
      <c r="B136">
        <v>607</v>
      </c>
      <c r="C136" t="s">
        <v>249</v>
      </c>
      <c r="D136" t="s">
        <v>204</v>
      </c>
      <c r="E136">
        <v>2003</v>
      </c>
      <c r="F136" s="11">
        <v>18900</v>
      </c>
    </row>
    <row r="137" spans="2:6" ht="18.75" customHeight="1">
      <c r="B137">
        <v>608</v>
      </c>
      <c r="C137" t="s">
        <v>249</v>
      </c>
      <c r="D137" t="s">
        <v>205</v>
      </c>
      <c r="E137">
        <v>2005</v>
      </c>
      <c r="F137" s="11">
        <v>12600</v>
      </c>
    </row>
    <row r="138" spans="2:6" ht="18.75" customHeight="1">
      <c r="B138">
        <v>611</v>
      </c>
      <c r="C138" t="s">
        <v>249</v>
      </c>
      <c r="D138" t="s">
        <v>206</v>
      </c>
      <c r="E138">
        <v>2004</v>
      </c>
      <c r="F138" s="11">
        <v>18900</v>
      </c>
    </row>
    <row r="139" spans="2:6" ht="18.75" customHeight="1">
      <c r="B139">
        <v>612</v>
      </c>
      <c r="C139" t="s">
        <v>249</v>
      </c>
      <c r="D139" t="s">
        <v>207</v>
      </c>
      <c r="E139">
        <v>1972</v>
      </c>
      <c r="F139" s="11">
        <v>49350</v>
      </c>
    </row>
    <row r="140" spans="2:6" ht="18.75" customHeight="1">
      <c r="B140">
        <v>616</v>
      </c>
      <c r="C140" t="s">
        <v>249</v>
      </c>
      <c r="D140" t="s">
        <v>208</v>
      </c>
      <c r="E140">
        <v>2010</v>
      </c>
      <c r="F140" s="11">
        <v>10500</v>
      </c>
    </row>
    <row r="141" spans="2:6" ht="18.75" customHeight="1">
      <c r="B141">
        <v>621</v>
      </c>
      <c r="C141" t="s">
        <v>258</v>
      </c>
      <c r="D141" t="s">
        <v>209</v>
      </c>
      <c r="E141">
        <v>2005</v>
      </c>
      <c r="F141" s="11">
        <v>12600</v>
      </c>
    </row>
    <row r="142" spans="2:6" ht="18.75" customHeight="1">
      <c r="B142">
        <v>626</v>
      </c>
      <c r="C142" t="s">
        <v>258</v>
      </c>
      <c r="D142" t="s">
        <v>210</v>
      </c>
      <c r="E142">
        <v>2009</v>
      </c>
      <c r="F142" s="11">
        <v>6300</v>
      </c>
    </row>
    <row r="143" spans="2:6" ht="18.75" customHeight="1">
      <c r="B143">
        <v>631</v>
      </c>
      <c r="C143" t="s">
        <v>60</v>
      </c>
      <c r="D143" t="s">
        <v>211</v>
      </c>
      <c r="E143">
        <v>1985</v>
      </c>
      <c r="F143" s="11">
        <v>147000</v>
      </c>
    </row>
    <row r="144" spans="2:6" ht="18.75" customHeight="1">
      <c r="B144">
        <v>632</v>
      </c>
      <c r="C144" t="s">
        <v>60</v>
      </c>
      <c r="D144" t="s">
        <v>212</v>
      </c>
      <c r="E144">
        <v>1985</v>
      </c>
      <c r="F144" s="11">
        <v>147000</v>
      </c>
    </row>
    <row r="145" spans="2:6" ht="18.75" customHeight="1">
      <c r="B145">
        <v>633</v>
      </c>
      <c r="C145" t="s">
        <v>60</v>
      </c>
      <c r="D145" t="s">
        <v>213</v>
      </c>
      <c r="E145">
        <v>1990</v>
      </c>
      <c r="F145" s="11">
        <v>25200</v>
      </c>
    </row>
    <row r="146" spans="2:6" ht="18.75" customHeight="1">
      <c r="B146">
        <v>636</v>
      </c>
      <c r="C146" t="s">
        <v>60</v>
      </c>
      <c r="D146" t="s">
        <v>214</v>
      </c>
      <c r="E146">
        <v>1996</v>
      </c>
      <c r="F146" s="11">
        <v>25200</v>
      </c>
    </row>
    <row r="147" spans="2:6" ht="18.75" customHeight="1">
      <c r="B147">
        <v>641</v>
      </c>
      <c r="C147" t="s">
        <v>60</v>
      </c>
      <c r="D147" t="s">
        <v>215</v>
      </c>
      <c r="E147">
        <v>2003</v>
      </c>
      <c r="F147" s="11">
        <v>12600</v>
      </c>
    </row>
    <row r="148" spans="2:6" ht="18.75" customHeight="1">
      <c r="B148">
        <v>646</v>
      </c>
      <c r="C148" t="s">
        <v>60</v>
      </c>
      <c r="D148" t="s">
        <v>216</v>
      </c>
      <c r="E148">
        <v>2004</v>
      </c>
      <c r="F148" s="11">
        <v>25200</v>
      </c>
    </row>
    <row r="149" spans="2:6" ht="18.75" customHeight="1">
      <c r="B149">
        <v>647</v>
      </c>
      <c r="C149" t="s">
        <v>60</v>
      </c>
      <c r="D149" t="s">
        <v>217</v>
      </c>
      <c r="E149">
        <v>2007</v>
      </c>
      <c r="F149" s="11">
        <v>18900</v>
      </c>
    </row>
    <row r="150" spans="2:6" ht="18.75" customHeight="1">
      <c r="B150">
        <v>651</v>
      </c>
      <c r="C150" t="s">
        <v>72</v>
      </c>
      <c r="D150" t="s">
        <v>218</v>
      </c>
      <c r="E150">
        <v>1994</v>
      </c>
      <c r="F150" s="11">
        <v>9450</v>
      </c>
    </row>
    <row r="151" spans="2:6" ht="18.75" customHeight="1">
      <c r="B151">
        <v>656</v>
      </c>
      <c r="C151" t="s">
        <v>219</v>
      </c>
      <c r="D151" t="s">
        <v>220</v>
      </c>
      <c r="E151">
        <v>2008</v>
      </c>
      <c r="F151" s="11">
        <v>14700</v>
      </c>
    </row>
    <row r="152" spans="2:6" ht="18.75" customHeight="1">
      <c r="B152">
        <v>661</v>
      </c>
      <c r="C152" t="s">
        <v>221</v>
      </c>
      <c r="D152" t="s">
        <v>222</v>
      </c>
      <c r="E152">
        <v>2008</v>
      </c>
      <c r="F152" s="11">
        <v>37800</v>
      </c>
    </row>
    <row r="153" spans="2:6" ht="18.75" customHeight="1">
      <c r="B153">
        <v>662</v>
      </c>
      <c r="C153" t="s">
        <v>221</v>
      </c>
      <c r="D153" t="s">
        <v>223</v>
      </c>
      <c r="E153">
        <v>2006</v>
      </c>
      <c r="F153" s="11">
        <v>35700</v>
      </c>
    </row>
    <row r="154" spans="2:6" ht="18.75" customHeight="1">
      <c r="B154">
        <v>663</v>
      </c>
      <c r="C154" t="s">
        <v>221</v>
      </c>
      <c r="D154" t="s">
        <v>224</v>
      </c>
      <c r="E154">
        <v>2005</v>
      </c>
      <c r="F154" s="11">
        <v>33600</v>
      </c>
    </row>
    <row r="155" spans="2:6" ht="18.75" customHeight="1">
      <c r="B155">
        <v>664</v>
      </c>
      <c r="C155" t="s">
        <v>221</v>
      </c>
      <c r="D155" t="s">
        <v>225</v>
      </c>
      <c r="E155">
        <v>2004</v>
      </c>
      <c r="F155" s="11">
        <v>25200</v>
      </c>
    </row>
    <row r="156" spans="2:6" ht="18.75" customHeight="1">
      <c r="B156">
        <v>665</v>
      </c>
      <c r="C156" t="s">
        <v>221</v>
      </c>
      <c r="D156" t="s">
        <v>226</v>
      </c>
      <c r="E156">
        <v>2004</v>
      </c>
      <c r="F156" s="11">
        <v>25200</v>
      </c>
    </row>
    <row r="157" spans="2:6" ht="18.75" customHeight="1">
      <c r="B157">
        <v>666</v>
      </c>
      <c r="C157" t="s">
        <v>221</v>
      </c>
      <c r="D157" t="s">
        <v>227</v>
      </c>
      <c r="E157">
        <v>2004</v>
      </c>
      <c r="F157" s="11">
        <v>12600</v>
      </c>
    </row>
    <row r="158" spans="2:6" ht="18.75" customHeight="1">
      <c r="B158">
        <v>671</v>
      </c>
      <c r="C158" t="s">
        <v>228</v>
      </c>
      <c r="D158" t="s">
        <v>229</v>
      </c>
      <c r="E158">
        <v>2002</v>
      </c>
      <c r="F158" s="11">
        <v>23100</v>
      </c>
    </row>
    <row r="159" spans="2:6" ht="18.75" customHeight="1">
      <c r="B159">
        <v>676</v>
      </c>
      <c r="C159" t="s">
        <v>230</v>
      </c>
      <c r="D159" t="s">
        <v>231</v>
      </c>
      <c r="E159">
        <v>2009</v>
      </c>
      <c r="F159" s="11">
        <v>46200</v>
      </c>
    </row>
    <row r="160" spans="2:6" ht="18.75" customHeight="1">
      <c r="B160">
        <v>677</v>
      </c>
      <c r="C160" t="s">
        <v>230</v>
      </c>
      <c r="D160" t="s">
        <v>232</v>
      </c>
      <c r="E160">
        <v>2004</v>
      </c>
      <c r="F160" s="11">
        <v>37800</v>
      </c>
    </row>
    <row r="161" spans="2:6" ht="18.75" customHeight="1">
      <c r="B161">
        <v>678</v>
      </c>
      <c r="C161" t="s">
        <v>230</v>
      </c>
      <c r="D161" t="s">
        <v>233</v>
      </c>
      <c r="E161">
        <v>2006</v>
      </c>
      <c r="F161" s="11">
        <v>21000</v>
      </c>
    </row>
    <row r="162" spans="2:6" ht="18.75" customHeight="1">
      <c r="B162">
        <v>679</v>
      </c>
      <c r="C162" t="s">
        <v>230</v>
      </c>
      <c r="D162" t="s">
        <v>234</v>
      </c>
      <c r="E162">
        <v>2003</v>
      </c>
      <c r="F162" s="11">
        <v>25200</v>
      </c>
    </row>
    <row r="163" spans="2:6" ht="18.75" customHeight="1">
      <c r="B163">
        <v>681</v>
      </c>
      <c r="C163" t="s">
        <v>235</v>
      </c>
      <c r="D163" t="s">
        <v>236</v>
      </c>
      <c r="E163">
        <v>2006</v>
      </c>
      <c r="F163" s="11">
        <v>21000</v>
      </c>
    </row>
    <row r="164" spans="2:6" ht="18.75" customHeight="1">
      <c r="B164">
        <v>686</v>
      </c>
      <c r="C164" t="s">
        <v>237</v>
      </c>
      <c r="D164" t="s">
        <v>238</v>
      </c>
      <c r="E164">
        <v>2002</v>
      </c>
      <c r="F164" s="11">
        <v>21000</v>
      </c>
    </row>
    <row r="165" spans="2:6" ht="18.75" customHeight="1">
      <c r="B165" t="s">
        <v>261</v>
      </c>
      <c r="D165">
        <f>SUBTOTAL(103,[商品名])</f>
        <v>159</v>
      </c>
      <c r="F165" s="11">
        <f>SUBTOTAL(109,[金額])</f>
        <v>12097050</v>
      </c>
    </row>
  </sheetData>
  <phoneticPr fontId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E3" sqref="E3:E6"/>
    </sheetView>
  </sheetViews>
  <sheetFormatPr defaultRowHeight="18.75" customHeight="1"/>
  <cols>
    <col min="2" max="2" width="9.75" bestFit="1" customWidth="1"/>
    <col min="3" max="3" width="9" bestFit="1" customWidth="1"/>
    <col min="4" max="4" width="12.375" bestFit="1" customWidth="1"/>
    <col min="5" max="5" width="9" customWidth="1"/>
  </cols>
  <sheetData>
    <row r="2" spans="2:5" ht="18.75" customHeight="1">
      <c r="B2" s="8" t="s">
        <v>269</v>
      </c>
      <c r="C2" s="8" t="s">
        <v>268</v>
      </c>
      <c r="D2" s="8" t="s">
        <v>266</v>
      </c>
      <c r="E2" s="8" t="s">
        <v>270</v>
      </c>
    </row>
    <row r="3" spans="2:5" ht="18.75" customHeight="1">
      <c r="B3" s="4" t="s">
        <v>262</v>
      </c>
      <c r="C3" s="3">
        <f>テーブル2[[#Totals],[商品名]]</f>
        <v>29</v>
      </c>
      <c r="D3" s="3">
        <f>テーブル2[[#Totals],[金額]]</f>
        <v>1367100</v>
      </c>
      <c r="E3" s="12">
        <f>$C3/$C$7</f>
        <v>0.12719298245614036</v>
      </c>
    </row>
    <row r="4" spans="2:5" ht="18.75" customHeight="1">
      <c r="B4" s="5" t="s">
        <v>263</v>
      </c>
      <c r="C4" s="3">
        <f>テーブル3[[#Totals],[商品名]]</f>
        <v>38</v>
      </c>
      <c r="D4" s="3">
        <f>テーブル3[[#Totals],[金額]]</f>
        <v>1799700</v>
      </c>
      <c r="E4" s="12">
        <f t="shared" ref="E4:E6" si="0">$C4/$C$7</f>
        <v>0.16666666666666666</v>
      </c>
    </row>
    <row r="5" spans="2:5" ht="18.75" customHeight="1">
      <c r="B5" s="6" t="s">
        <v>264</v>
      </c>
      <c r="C5" s="3">
        <f>テーブル4[[#Totals],[商品名]]</f>
        <v>2</v>
      </c>
      <c r="D5" s="3">
        <f>テーブル4[[#Totals],[金額]]</f>
        <v>15750</v>
      </c>
      <c r="E5" s="12">
        <f t="shared" si="0"/>
        <v>8.771929824561403E-3</v>
      </c>
    </row>
    <row r="6" spans="2:5" ht="18.75" customHeight="1">
      <c r="B6" s="7" t="s">
        <v>265</v>
      </c>
      <c r="C6" s="3">
        <f>テーブル5[[#Totals],[商品名]]</f>
        <v>159</v>
      </c>
      <c r="D6" s="3">
        <f>テーブル5[[#Totals],[金額]]</f>
        <v>12097050</v>
      </c>
      <c r="E6" s="12">
        <f t="shared" si="0"/>
        <v>0.69736842105263153</v>
      </c>
    </row>
    <row r="7" spans="2:5" ht="18.75" customHeight="1">
      <c r="B7" s="9" t="s">
        <v>267</v>
      </c>
      <c r="C7" s="9">
        <f>SUM(C3:C6)</f>
        <v>228</v>
      </c>
      <c r="D7" s="9">
        <f>SUM(D3:D6)</f>
        <v>15279600</v>
      </c>
      <c r="E7" s="10"/>
    </row>
  </sheetData>
  <phoneticPr fontId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シャンパン</vt:lpstr>
      <vt:lpstr>白ワイン</vt:lpstr>
      <vt:lpstr>ロゼワイン</vt:lpstr>
      <vt:lpstr>赤ワイン</vt:lpstr>
      <vt:lpstr>集計</vt:lpstr>
    </vt:vector>
  </TitlesOfParts>
  <Company>yokoi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yokoi</dc:creator>
  <cp:lastModifiedBy>yokoi</cp:lastModifiedBy>
  <dcterms:created xsi:type="dcterms:W3CDTF">2013-11-13T04:09:46Z</dcterms:created>
  <dcterms:modified xsi:type="dcterms:W3CDTF">2013-11-20T12:26:57Z</dcterms:modified>
</cp:coreProperties>
</file>